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03127493\Desktop\Nettisivut\"/>
    </mc:Choice>
  </mc:AlternateContent>
  <xr:revisionPtr revIDLastSave="0" documentId="8_{7247A91C-99F1-43E0-BA82-D4C4CAC201C4}" xr6:coauthVersionLast="47" xr6:coauthVersionMax="47" xr10:uidLastSave="{00000000-0000-0000-0000-000000000000}"/>
  <bookViews>
    <workbookView xWindow="-108" yWindow="-108" windowWidth="23256" windowHeight="12576" xr2:uid="{00000000-000D-0000-FFFF-FFFF00000000}"/>
  </bookViews>
  <sheets>
    <sheet name="0 - Aloitus ja ohjeet" sheetId="17" r:id="rId1"/>
    <sheet name="1 - Luokittelu ja raportti" sheetId="8" r:id="rId2"/>
    <sheet name="2 - Tuotokset" sheetId="9" r:id="rId3"/>
    <sheet name="Priorisointi - tuotokset" sheetId="11" state="hidden" r:id="rId4"/>
    <sheet name="3 - Tuotannontekijät" sheetId="10" r:id="rId5"/>
    <sheet name="Priorisointi - tuotannontekijät" sheetId="12" state="hidden" r:id="rId6"/>
    <sheet name="4 - Osatekijät" sheetId="15" r:id="rId7"/>
    <sheet name="Priorisointi - osatekijät" sheetId="16" state="hidden" r:id="rId8"/>
    <sheet name="Parametrit" sheetId="13" r:id="rId9"/>
  </sheets>
  <definedNames>
    <definedName name="_xlnm._FilterDatabase" localSheetId="1" hidden="1">'1 - Luokittelu ja raportti'!$G$20:$AB$124</definedName>
    <definedName name="_xlnm._FilterDatabase" localSheetId="2" hidden="1">'2 - Tuotokset'!$D$3:$F$4</definedName>
    <definedName name="_xlnm._FilterDatabase" localSheetId="4" hidden="1">'3 - Tuotannontekijät'!$E$3:$G$3</definedName>
    <definedName name="_xlnm._FilterDatabase" localSheetId="6" hidden="1">'4 - Osatekijät'!$E$3:$G$105</definedName>
    <definedName name="_xlnm._FilterDatabase" localSheetId="7" hidden="1">'Priorisointi - osatekijät'!$A$1:$F$1</definedName>
    <definedName name="_xlnm._FilterDatabase" localSheetId="5" hidden="1">'Priorisointi - tuotannontekijät'!$A$1:$F$102</definedName>
    <definedName name="_xlnm._FilterDatabase" localSheetId="3" hidden="1">'Priorisointi - tuotokset'!$A$1:$E$21</definedName>
    <definedName name="osatekijän_kasautumisvaikutus" localSheetId="0">'0 - Aloitus ja ohjeet'!#REF!</definedName>
    <definedName name="osatekijän_kasautumisvaikutus">'1 - Luokittelu ja raportti'!$E$51</definedName>
    <definedName name="prioriteetti_1_alaraja" localSheetId="0">'0 - Aloitus ja ohjeet'!#REF!</definedName>
    <definedName name="prioriteetti_1_alaraja">'1 - Luokittelu ja raportti'!$E$27</definedName>
    <definedName name="prioriteetti_2_alaraja" localSheetId="0">'0 - Aloitus ja ohjeet'!#REF!</definedName>
    <definedName name="prioriteetti_2_alaraja">'1 - Luokittelu ja raportti'!$E$31</definedName>
    <definedName name="tekijän_kasautumisvaikutus" localSheetId="0">'0 - Aloitus ja ohjeet'!#REF!</definedName>
    <definedName name="tekijän_kasautumisvaikutus">'1 - Luokittelu ja raportti'!$E$47</definedName>
  </definedNames>
  <calcPr calcId="191029"/>
  <pivotCaches>
    <pivotCache cacheId="0" r:id="rId10"/>
    <pivotCache cacheId="1" r:id="rId11"/>
    <pivotCache cacheId="2" r:id="rId1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 i="16" l="1"/>
  <c r="Z20" i="8" s="1"/>
  <c r="AA20" i="8"/>
  <c r="A2" i="16"/>
  <c r="O20" i="8"/>
  <c r="P20" i="8"/>
  <c r="V36" i="8"/>
  <c r="W36" i="8"/>
  <c r="X36" i="8"/>
  <c r="Y36" i="8"/>
  <c r="Z36" i="8"/>
  <c r="V37" i="8"/>
  <c r="W37" i="8"/>
  <c r="X37" i="8"/>
  <c r="Y37" i="8"/>
  <c r="Z37" i="8"/>
  <c r="V38" i="8"/>
  <c r="W38" i="8"/>
  <c r="X38" i="8"/>
  <c r="Y38" i="8"/>
  <c r="Z38" i="8"/>
  <c r="V39" i="8"/>
  <c r="W39" i="8"/>
  <c r="X39" i="8"/>
  <c r="Y39" i="8"/>
  <c r="Z39" i="8"/>
  <c r="V40" i="8"/>
  <c r="W40" i="8"/>
  <c r="X40" i="8"/>
  <c r="Y40" i="8"/>
  <c r="Z40" i="8"/>
  <c r="V41" i="8"/>
  <c r="W41" i="8"/>
  <c r="X41" i="8"/>
  <c r="Y41" i="8"/>
  <c r="Z41" i="8"/>
  <c r="V42" i="8"/>
  <c r="W42" i="8"/>
  <c r="X42" i="8"/>
  <c r="Y42" i="8"/>
  <c r="Z42" i="8"/>
  <c r="V43" i="8"/>
  <c r="W43" i="8"/>
  <c r="X43" i="8"/>
  <c r="Y43" i="8"/>
  <c r="Z43" i="8"/>
  <c r="V44" i="8"/>
  <c r="W44" i="8"/>
  <c r="X44" i="8"/>
  <c r="Y44" i="8"/>
  <c r="Z44" i="8"/>
  <c r="V45" i="8"/>
  <c r="W45" i="8"/>
  <c r="X45" i="8"/>
  <c r="Y45" i="8"/>
  <c r="Z45" i="8"/>
  <c r="V46" i="8"/>
  <c r="W46" i="8"/>
  <c r="X46" i="8"/>
  <c r="Y46" i="8"/>
  <c r="Z46" i="8"/>
  <c r="V47" i="8"/>
  <c r="W47" i="8"/>
  <c r="X47" i="8"/>
  <c r="Y47" i="8"/>
  <c r="Z47" i="8"/>
  <c r="V48" i="8"/>
  <c r="W48" i="8"/>
  <c r="X48" i="8"/>
  <c r="Y48" i="8"/>
  <c r="Z48" i="8"/>
  <c r="V49" i="8"/>
  <c r="W49" i="8"/>
  <c r="X49" i="8"/>
  <c r="Y49" i="8"/>
  <c r="Z49" i="8"/>
  <c r="V50" i="8"/>
  <c r="W50" i="8"/>
  <c r="X50" i="8"/>
  <c r="Y50" i="8"/>
  <c r="Z50" i="8"/>
  <c r="V51" i="8"/>
  <c r="W51" i="8"/>
  <c r="X51" i="8"/>
  <c r="Y51" i="8"/>
  <c r="Z51" i="8"/>
  <c r="V52" i="8"/>
  <c r="W52" i="8"/>
  <c r="X52" i="8"/>
  <c r="Y52" i="8"/>
  <c r="Z52" i="8"/>
  <c r="V53" i="8"/>
  <c r="W53" i="8"/>
  <c r="X53" i="8"/>
  <c r="Y53" i="8"/>
  <c r="Z53" i="8"/>
  <c r="V54" i="8"/>
  <c r="W54" i="8"/>
  <c r="X54" i="8"/>
  <c r="Y54" i="8"/>
  <c r="Z54" i="8"/>
  <c r="V55" i="8"/>
  <c r="W55" i="8"/>
  <c r="X55" i="8"/>
  <c r="Y55" i="8"/>
  <c r="Z55" i="8"/>
  <c r="V56" i="8"/>
  <c r="W56" i="8"/>
  <c r="X56" i="8"/>
  <c r="Y56" i="8"/>
  <c r="Z56" i="8"/>
  <c r="V57" i="8"/>
  <c r="W57" i="8"/>
  <c r="X57" i="8"/>
  <c r="Y57" i="8"/>
  <c r="Z57" i="8"/>
  <c r="V58" i="8"/>
  <c r="W58" i="8"/>
  <c r="X58" i="8"/>
  <c r="Y58" i="8"/>
  <c r="Z58" i="8"/>
  <c r="V59" i="8"/>
  <c r="W59" i="8"/>
  <c r="X59" i="8"/>
  <c r="Y59" i="8"/>
  <c r="Z59" i="8"/>
  <c r="V60" i="8"/>
  <c r="W60" i="8"/>
  <c r="X60" i="8"/>
  <c r="Y60" i="8"/>
  <c r="Z60" i="8"/>
  <c r="V61" i="8"/>
  <c r="W61" i="8"/>
  <c r="X61" i="8"/>
  <c r="Y61" i="8"/>
  <c r="Z61" i="8"/>
  <c r="V62" i="8"/>
  <c r="W62" i="8"/>
  <c r="X62" i="8"/>
  <c r="Y62" i="8"/>
  <c r="Z62" i="8"/>
  <c r="V63" i="8"/>
  <c r="W63" i="8"/>
  <c r="X63" i="8"/>
  <c r="Y63" i="8"/>
  <c r="Z63" i="8"/>
  <c r="V64" i="8"/>
  <c r="W64" i="8"/>
  <c r="X64" i="8"/>
  <c r="Y64" i="8"/>
  <c r="Z64" i="8"/>
  <c r="V65" i="8"/>
  <c r="W65" i="8"/>
  <c r="X65" i="8"/>
  <c r="Y65" i="8"/>
  <c r="Z65" i="8"/>
  <c r="V66" i="8"/>
  <c r="W66" i="8"/>
  <c r="X66" i="8"/>
  <c r="Y66" i="8"/>
  <c r="Z66" i="8"/>
  <c r="V67" i="8"/>
  <c r="W67" i="8"/>
  <c r="X67" i="8"/>
  <c r="Y67" i="8"/>
  <c r="Z67" i="8"/>
  <c r="V68" i="8"/>
  <c r="W68" i="8"/>
  <c r="X68" i="8"/>
  <c r="Y68" i="8"/>
  <c r="Z68" i="8"/>
  <c r="V69" i="8"/>
  <c r="W69" i="8"/>
  <c r="X69" i="8"/>
  <c r="Y69" i="8"/>
  <c r="Z69" i="8"/>
  <c r="V70" i="8"/>
  <c r="W70" i="8"/>
  <c r="X70" i="8"/>
  <c r="Y70" i="8"/>
  <c r="Z70" i="8"/>
  <c r="V71" i="8"/>
  <c r="W71" i="8"/>
  <c r="X71" i="8"/>
  <c r="Y71" i="8"/>
  <c r="Z71" i="8"/>
  <c r="V72" i="8"/>
  <c r="W72" i="8"/>
  <c r="X72" i="8"/>
  <c r="Y72" i="8"/>
  <c r="Z72" i="8"/>
  <c r="V73" i="8"/>
  <c r="W73" i="8"/>
  <c r="X73" i="8"/>
  <c r="Y73" i="8"/>
  <c r="Z73" i="8"/>
  <c r="V74" i="8"/>
  <c r="W74" i="8"/>
  <c r="X74" i="8"/>
  <c r="Y74" i="8"/>
  <c r="Z74" i="8"/>
  <c r="V75" i="8"/>
  <c r="W75" i="8"/>
  <c r="X75" i="8"/>
  <c r="Y75" i="8"/>
  <c r="Z75" i="8"/>
  <c r="V76" i="8"/>
  <c r="W76" i="8"/>
  <c r="X76" i="8"/>
  <c r="Y76" i="8"/>
  <c r="Z76" i="8"/>
  <c r="V77" i="8"/>
  <c r="W77" i="8"/>
  <c r="X77" i="8"/>
  <c r="Y77" i="8"/>
  <c r="Z77" i="8"/>
  <c r="V78" i="8"/>
  <c r="W78" i="8"/>
  <c r="X78" i="8"/>
  <c r="Y78" i="8"/>
  <c r="Z78" i="8"/>
  <c r="V79" i="8"/>
  <c r="W79" i="8"/>
  <c r="X79" i="8"/>
  <c r="Y79" i="8"/>
  <c r="Z79" i="8"/>
  <c r="V80" i="8"/>
  <c r="W80" i="8"/>
  <c r="X80" i="8"/>
  <c r="Y80" i="8"/>
  <c r="Z80" i="8"/>
  <c r="V81" i="8"/>
  <c r="W81" i="8"/>
  <c r="X81" i="8"/>
  <c r="Y81" i="8"/>
  <c r="Z81" i="8"/>
  <c r="V82" i="8"/>
  <c r="W82" i="8"/>
  <c r="X82" i="8"/>
  <c r="Y82" i="8"/>
  <c r="Z82" i="8"/>
  <c r="V83" i="8"/>
  <c r="W83" i="8"/>
  <c r="X83" i="8"/>
  <c r="Y83" i="8"/>
  <c r="Z83" i="8"/>
  <c r="V84" i="8"/>
  <c r="W84" i="8"/>
  <c r="X84" i="8"/>
  <c r="Y84" i="8"/>
  <c r="Z84" i="8"/>
  <c r="V85" i="8"/>
  <c r="W85" i="8"/>
  <c r="X85" i="8"/>
  <c r="Y85" i="8"/>
  <c r="Z85" i="8"/>
  <c r="V86" i="8"/>
  <c r="W86" i="8"/>
  <c r="X86" i="8"/>
  <c r="Y86" i="8"/>
  <c r="Z86" i="8"/>
  <c r="V87" i="8"/>
  <c r="W87" i="8"/>
  <c r="X87" i="8"/>
  <c r="Y87" i="8"/>
  <c r="Z87" i="8"/>
  <c r="V88" i="8"/>
  <c r="W88" i="8"/>
  <c r="X88" i="8"/>
  <c r="Y88" i="8"/>
  <c r="Z88" i="8"/>
  <c r="V89" i="8"/>
  <c r="W89" i="8"/>
  <c r="X89" i="8"/>
  <c r="Y89" i="8"/>
  <c r="Z89" i="8"/>
  <c r="V90" i="8"/>
  <c r="W90" i="8"/>
  <c r="X90" i="8"/>
  <c r="Y90" i="8"/>
  <c r="Z90" i="8"/>
  <c r="V91" i="8"/>
  <c r="W91" i="8"/>
  <c r="X91" i="8"/>
  <c r="Y91" i="8"/>
  <c r="Z91" i="8"/>
  <c r="V92" i="8"/>
  <c r="W92" i="8"/>
  <c r="X92" i="8"/>
  <c r="Y92" i="8"/>
  <c r="Z92" i="8"/>
  <c r="V93" i="8"/>
  <c r="W93" i="8"/>
  <c r="X93" i="8"/>
  <c r="Y93" i="8"/>
  <c r="Z93" i="8"/>
  <c r="V94" i="8"/>
  <c r="W94" i="8"/>
  <c r="X94" i="8"/>
  <c r="Y94" i="8"/>
  <c r="Z94" i="8"/>
  <c r="V95" i="8"/>
  <c r="W95" i="8"/>
  <c r="X95" i="8"/>
  <c r="Y95" i="8"/>
  <c r="Z95" i="8"/>
  <c r="V96" i="8"/>
  <c r="W96" i="8"/>
  <c r="X96" i="8"/>
  <c r="Y96" i="8"/>
  <c r="Z96" i="8"/>
  <c r="V97" i="8"/>
  <c r="W97" i="8"/>
  <c r="X97" i="8"/>
  <c r="Y97" i="8"/>
  <c r="Z97" i="8"/>
  <c r="V98" i="8"/>
  <c r="W98" i="8"/>
  <c r="X98" i="8"/>
  <c r="Y98" i="8"/>
  <c r="Z98" i="8"/>
  <c r="V99" i="8"/>
  <c r="W99" i="8"/>
  <c r="X99" i="8"/>
  <c r="Y99" i="8"/>
  <c r="Z99" i="8"/>
  <c r="V100" i="8"/>
  <c r="W100" i="8"/>
  <c r="X100" i="8"/>
  <c r="Y100" i="8"/>
  <c r="Z100" i="8"/>
  <c r="V101" i="8"/>
  <c r="W101" i="8"/>
  <c r="X101" i="8"/>
  <c r="Y101" i="8"/>
  <c r="Z101" i="8"/>
  <c r="V102" i="8"/>
  <c r="W102" i="8"/>
  <c r="X102" i="8"/>
  <c r="Y102" i="8"/>
  <c r="Z102" i="8"/>
  <c r="V103" i="8"/>
  <c r="W103" i="8"/>
  <c r="X103" i="8"/>
  <c r="Y103" i="8"/>
  <c r="Z103" i="8"/>
  <c r="V104" i="8"/>
  <c r="W104" i="8"/>
  <c r="X104" i="8"/>
  <c r="Y104" i="8"/>
  <c r="Z104" i="8"/>
  <c r="V105" i="8"/>
  <c r="W105" i="8"/>
  <c r="X105" i="8"/>
  <c r="Y105" i="8"/>
  <c r="Z105" i="8"/>
  <c r="V106" i="8"/>
  <c r="W106" i="8"/>
  <c r="X106" i="8"/>
  <c r="Y106" i="8"/>
  <c r="Z106" i="8"/>
  <c r="V107" i="8"/>
  <c r="W107" i="8"/>
  <c r="X107" i="8"/>
  <c r="Y107" i="8"/>
  <c r="Z107" i="8"/>
  <c r="V108" i="8"/>
  <c r="W108" i="8"/>
  <c r="X108" i="8"/>
  <c r="Y108" i="8"/>
  <c r="Z108" i="8"/>
  <c r="V109" i="8"/>
  <c r="W109" i="8"/>
  <c r="X109" i="8"/>
  <c r="Y109" i="8"/>
  <c r="Z109" i="8"/>
  <c r="V110" i="8"/>
  <c r="W110" i="8"/>
  <c r="X110" i="8"/>
  <c r="Y110" i="8"/>
  <c r="Z110" i="8"/>
  <c r="V111" i="8"/>
  <c r="W111" i="8"/>
  <c r="X111" i="8"/>
  <c r="Y111" i="8"/>
  <c r="Z111" i="8"/>
  <c r="V112" i="8"/>
  <c r="W112" i="8"/>
  <c r="X112" i="8"/>
  <c r="Y112" i="8"/>
  <c r="Z112" i="8"/>
  <c r="V113" i="8"/>
  <c r="W113" i="8"/>
  <c r="X113" i="8"/>
  <c r="Y113" i="8"/>
  <c r="Z113" i="8"/>
  <c r="V114" i="8"/>
  <c r="W114" i="8"/>
  <c r="X114" i="8"/>
  <c r="Y114" i="8"/>
  <c r="Z114" i="8"/>
  <c r="V115" i="8"/>
  <c r="W115" i="8"/>
  <c r="X115" i="8"/>
  <c r="Y115" i="8"/>
  <c r="Z115" i="8"/>
  <c r="V116" i="8"/>
  <c r="W116" i="8"/>
  <c r="X116" i="8"/>
  <c r="Y116" i="8"/>
  <c r="Z116" i="8"/>
  <c r="V117" i="8"/>
  <c r="W117" i="8"/>
  <c r="X117" i="8"/>
  <c r="Y117" i="8"/>
  <c r="Z117" i="8"/>
  <c r="V118" i="8"/>
  <c r="W118" i="8"/>
  <c r="X118" i="8"/>
  <c r="Y118" i="8"/>
  <c r="Z118" i="8"/>
  <c r="V119" i="8"/>
  <c r="W119" i="8"/>
  <c r="X119" i="8"/>
  <c r="Y119" i="8"/>
  <c r="Z119" i="8"/>
  <c r="V120" i="8"/>
  <c r="W120" i="8"/>
  <c r="X120" i="8"/>
  <c r="Y120" i="8"/>
  <c r="Z120" i="8"/>
  <c r="V121" i="8"/>
  <c r="W121" i="8"/>
  <c r="X121" i="8"/>
  <c r="Y121" i="8"/>
  <c r="Z121" i="8"/>
  <c r="V122" i="8"/>
  <c r="W122" i="8"/>
  <c r="X122" i="8"/>
  <c r="Y122" i="8"/>
  <c r="Z122" i="8"/>
  <c r="V123" i="8"/>
  <c r="W123" i="8"/>
  <c r="X123" i="8"/>
  <c r="Y123" i="8"/>
  <c r="Z123" i="8"/>
  <c r="V124" i="8"/>
  <c r="W124" i="8"/>
  <c r="X124" i="8"/>
  <c r="Y124" i="8"/>
  <c r="Z124" i="8"/>
  <c r="V25" i="8"/>
  <c r="W25" i="8"/>
  <c r="X25" i="8"/>
  <c r="Y25" i="8"/>
  <c r="Z25" i="8"/>
  <c r="V26" i="8"/>
  <c r="W26" i="8"/>
  <c r="X26" i="8"/>
  <c r="Y26" i="8"/>
  <c r="Z26" i="8"/>
  <c r="V27" i="8"/>
  <c r="W27" i="8"/>
  <c r="X27" i="8"/>
  <c r="Y27" i="8"/>
  <c r="Z27" i="8"/>
  <c r="V28" i="8"/>
  <c r="W28" i="8"/>
  <c r="X28" i="8"/>
  <c r="Y28" i="8"/>
  <c r="Z28" i="8"/>
  <c r="V29" i="8"/>
  <c r="W29" i="8"/>
  <c r="X29" i="8"/>
  <c r="Y29" i="8"/>
  <c r="Z29" i="8"/>
  <c r="V30" i="8"/>
  <c r="W30" i="8"/>
  <c r="X30" i="8"/>
  <c r="Y30" i="8"/>
  <c r="Z30" i="8"/>
  <c r="V31" i="8"/>
  <c r="W31" i="8"/>
  <c r="X31" i="8"/>
  <c r="Y31" i="8"/>
  <c r="Z31" i="8"/>
  <c r="V32" i="8"/>
  <c r="W32" i="8"/>
  <c r="X32" i="8"/>
  <c r="Y32" i="8"/>
  <c r="Z32" i="8"/>
  <c r="V33" i="8"/>
  <c r="W33" i="8"/>
  <c r="X33" i="8"/>
  <c r="Y33" i="8"/>
  <c r="Z33" i="8"/>
  <c r="V34" i="8"/>
  <c r="W34" i="8"/>
  <c r="X34" i="8"/>
  <c r="Y34" i="8"/>
  <c r="Z34" i="8"/>
  <c r="V35" i="8"/>
  <c r="W35" i="8"/>
  <c r="X35" i="8"/>
  <c r="Y35" i="8"/>
  <c r="Z35" i="8"/>
  <c r="W24" i="8"/>
  <c r="X24" i="8"/>
  <c r="Y24" i="8"/>
  <c r="Z24" i="8"/>
  <c r="W20" i="8"/>
  <c r="X20" i="8"/>
  <c r="AB20" i="8"/>
  <c r="B3" i="16"/>
  <c r="B4" i="16"/>
  <c r="B5" i="16"/>
  <c r="B6" i="16"/>
  <c r="B7" i="16"/>
  <c r="B8" i="16"/>
  <c r="B9" i="16"/>
  <c r="B10" i="16"/>
  <c r="B11" i="16"/>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9" i="16"/>
  <c r="B80" i="16"/>
  <c r="B81" i="16"/>
  <c r="B82" i="16"/>
  <c r="B83" i="16"/>
  <c r="B84" i="16"/>
  <c r="B85" i="16"/>
  <c r="B86" i="16"/>
  <c r="B87" i="16"/>
  <c r="B88" i="16"/>
  <c r="B89" i="16"/>
  <c r="B90" i="16"/>
  <c r="B91" i="16"/>
  <c r="B92" i="16"/>
  <c r="B93" i="16"/>
  <c r="B94" i="16"/>
  <c r="B95" i="16"/>
  <c r="B96" i="16"/>
  <c r="B97" i="16"/>
  <c r="B98" i="16"/>
  <c r="B99" i="16"/>
  <c r="B100" i="16"/>
  <c r="B101" i="16"/>
  <c r="B102" i="16"/>
  <c r="B1" i="16"/>
  <c r="R20" i="8"/>
  <c r="S20" i="8"/>
  <c r="T20" i="8"/>
  <c r="B1" i="12"/>
  <c r="I20" i="8"/>
  <c r="J20" i="8"/>
  <c r="K20" i="8"/>
  <c r="L20" i="8"/>
  <c r="AE4" i="10" l="1"/>
  <c r="AE5" i="10"/>
  <c r="AE6" i="10"/>
  <c r="AE7" i="10"/>
  <c r="AE8" i="10"/>
  <c r="AE5" i="15" l="1"/>
  <c r="AE6" i="15"/>
  <c r="AE7" i="15"/>
  <c r="AE8" i="15"/>
  <c r="AE9" i="15"/>
  <c r="AE10" i="15"/>
  <c r="AE11" i="15"/>
  <c r="AE12" i="15"/>
  <c r="AE13" i="15"/>
  <c r="AE14" i="15"/>
  <c r="AE15" i="15"/>
  <c r="AE16" i="15"/>
  <c r="AE17" i="15"/>
  <c r="AE18" i="15"/>
  <c r="AE19" i="15"/>
  <c r="AE20" i="15"/>
  <c r="AE21" i="15"/>
  <c r="AE22" i="15"/>
  <c r="AE23" i="15"/>
  <c r="AE24" i="15"/>
  <c r="AE25" i="15"/>
  <c r="AE26" i="15"/>
  <c r="AE27" i="15"/>
  <c r="AE28" i="15"/>
  <c r="AE29" i="15"/>
  <c r="AE30" i="15"/>
  <c r="AE31" i="15"/>
  <c r="AE32" i="15"/>
  <c r="AE33" i="15"/>
  <c r="AE34" i="15"/>
  <c r="AE35" i="15"/>
  <c r="AE36" i="15"/>
  <c r="AE37" i="15"/>
  <c r="AE38" i="15"/>
  <c r="AE39" i="15"/>
  <c r="AE40" i="15"/>
  <c r="AE41" i="15"/>
  <c r="AE42" i="15"/>
  <c r="AE43" i="15"/>
  <c r="AE44" i="15"/>
  <c r="AE45" i="15"/>
  <c r="AE46" i="15"/>
  <c r="AE47" i="15"/>
  <c r="AE48" i="15"/>
  <c r="AE49" i="15"/>
  <c r="AE50" i="15"/>
  <c r="AE51" i="15"/>
  <c r="AE52" i="15"/>
  <c r="AE53" i="15"/>
  <c r="AE54" i="15"/>
  <c r="AE55" i="15"/>
  <c r="AE56" i="15"/>
  <c r="AE57" i="15"/>
  <c r="AE58" i="15"/>
  <c r="AE59" i="15"/>
  <c r="AE60" i="15"/>
  <c r="AE61" i="15"/>
  <c r="AE62" i="15"/>
  <c r="AE63" i="15"/>
  <c r="AE64" i="15"/>
  <c r="AE65" i="15"/>
  <c r="AE66" i="15"/>
  <c r="AE67" i="15"/>
  <c r="AE68" i="15"/>
  <c r="AE69" i="15"/>
  <c r="AE70" i="15"/>
  <c r="AE71" i="15"/>
  <c r="AE72" i="15"/>
  <c r="AE73" i="15"/>
  <c r="AE74" i="15"/>
  <c r="AE75" i="15"/>
  <c r="AE76" i="15"/>
  <c r="AE77" i="15"/>
  <c r="AE78" i="15"/>
  <c r="AE79" i="15"/>
  <c r="AE80" i="15"/>
  <c r="AE81" i="15"/>
  <c r="AE82" i="15"/>
  <c r="AE83" i="15"/>
  <c r="AE84" i="15"/>
  <c r="AE85" i="15"/>
  <c r="AE86" i="15"/>
  <c r="AE87" i="15"/>
  <c r="AE88" i="15"/>
  <c r="AE89" i="15"/>
  <c r="AE90" i="15"/>
  <c r="AE91" i="15"/>
  <c r="AE92" i="15"/>
  <c r="AE93" i="15"/>
  <c r="AE94" i="15"/>
  <c r="AE95" i="15"/>
  <c r="AE96" i="15"/>
  <c r="AE97" i="15"/>
  <c r="AE98" i="15"/>
  <c r="AE99" i="15"/>
  <c r="AE100" i="15"/>
  <c r="AE101" i="15"/>
  <c r="AE102" i="15"/>
  <c r="AE103" i="15"/>
  <c r="AE104" i="15"/>
  <c r="AE9" i="10"/>
  <c r="AE10" i="10"/>
  <c r="AE11" i="10"/>
  <c r="AE12" i="10"/>
  <c r="AE13" i="10"/>
  <c r="AE14" i="10"/>
  <c r="AE15" i="10"/>
  <c r="AE16" i="10"/>
  <c r="AE17" i="10"/>
  <c r="AE18" i="10"/>
  <c r="AE19" i="10"/>
  <c r="AE20" i="10"/>
  <c r="AE21" i="10"/>
  <c r="AE22" i="10"/>
  <c r="AE23" i="10"/>
  <c r="AE24" i="10"/>
  <c r="AE25" i="10"/>
  <c r="AE26" i="10"/>
  <c r="AE27" i="10"/>
  <c r="AE28" i="10"/>
  <c r="AE29" i="10"/>
  <c r="AE30" i="10"/>
  <c r="AE31" i="10"/>
  <c r="AE32" i="10"/>
  <c r="AE33" i="10"/>
  <c r="AE34" i="10"/>
  <c r="AE35" i="10"/>
  <c r="AE36" i="10"/>
  <c r="AE37" i="10"/>
  <c r="AE38" i="10"/>
  <c r="AE39" i="10"/>
  <c r="AE40" i="10"/>
  <c r="AE41" i="10"/>
  <c r="AE42" i="10"/>
  <c r="AE43" i="10"/>
  <c r="AE44" i="10"/>
  <c r="AE45" i="10"/>
  <c r="AE46" i="10"/>
  <c r="AE47" i="10"/>
  <c r="AE48" i="10"/>
  <c r="AE49" i="10"/>
  <c r="AE50" i="10"/>
  <c r="AE51" i="10"/>
  <c r="AE52" i="10"/>
  <c r="AE53" i="10"/>
  <c r="AE54" i="10"/>
  <c r="AE55" i="10"/>
  <c r="AE56" i="10"/>
  <c r="AE57" i="10"/>
  <c r="AE58" i="10"/>
  <c r="AE59" i="10"/>
  <c r="AE60" i="10"/>
  <c r="AE61" i="10"/>
  <c r="AE62" i="10"/>
  <c r="AE63" i="10"/>
  <c r="AE64" i="10"/>
  <c r="AE65" i="10"/>
  <c r="AE66" i="10"/>
  <c r="AE67" i="10"/>
  <c r="AE68" i="10"/>
  <c r="AE69" i="10"/>
  <c r="AE70" i="10"/>
  <c r="AE71" i="10"/>
  <c r="AE72" i="10"/>
  <c r="AE73" i="10"/>
  <c r="AE74" i="10"/>
  <c r="AE75" i="10"/>
  <c r="AE76" i="10"/>
  <c r="AE77" i="10"/>
  <c r="AE78" i="10"/>
  <c r="AE79" i="10"/>
  <c r="AE80" i="10"/>
  <c r="AE81" i="10"/>
  <c r="AE82" i="10"/>
  <c r="AE83" i="10"/>
  <c r="AE84" i="10"/>
  <c r="AE85" i="10"/>
  <c r="AE86" i="10"/>
  <c r="AE87" i="10"/>
  <c r="AE88" i="10"/>
  <c r="AE89" i="10"/>
  <c r="AE90" i="10"/>
  <c r="AE91" i="10"/>
  <c r="AE92" i="10"/>
  <c r="AE93" i="10"/>
  <c r="AE94" i="10"/>
  <c r="AE95" i="10"/>
  <c r="AE96" i="10"/>
  <c r="AE97" i="10"/>
  <c r="AE98" i="10"/>
  <c r="AE99" i="10"/>
  <c r="AE100" i="10"/>
  <c r="AE101" i="10"/>
  <c r="AE102" i="10"/>
  <c r="AE103" i="10"/>
  <c r="AE104" i="10"/>
  <c r="AE4" i="15"/>
  <c r="C1" i="16" l="1"/>
  <c r="C1" i="12"/>
  <c r="B1" i="11"/>
  <c r="H20" i="8" s="1"/>
  <c r="D1" i="16"/>
  <c r="Y20" i="8" s="1"/>
  <c r="A1" i="16"/>
  <c r="V20" i="8" s="1"/>
  <c r="A8" i="15"/>
  <c r="A10" i="15"/>
  <c r="A11" i="15"/>
  <c r="A12" i="15"/>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AC105" i="15"/>
  <c r="AB105" i="15"/>
  <c r="AA105" i="15"/>
  <c r="Z105" i="15"/>
  <c r="Y105" i="15"/>
  <c r="X105" i="15"/>
  <c r="W105" i="15"/>
  <c r="V105" i="15"/>
  <c r="U105" i="15"/>
  <c r="T105" i="15"/>
  <c r="S105" i="15"/>
  <c r="R105" i="15"/>
  <c r="Q105" i="15"/>
  <c r="P105" i="15"/>
  <c r="O105" i="15"/>
  <c r="N105" i="15"/>
  <c r="M105" i="15"/>
  <c r="L105" i="15"/>
  <c r="K105" i="15"/>
  <c r="J105" i="15"/>
  <c r="K105" i="10"/>
  <c r="L105" i="10"/>
  <c r="M105" i="10"/>
  <c r="N105" i="10"/>
  <c r="O105" i="10"/>
  <c r="P105" i="10"/>
  <c r="Q105" i="10"/>
  <c r="R105" i="10"/>
  <c r="S105" i="10"/>
  <c r="T105" i="10"/>
  <c r="U105" i="10"/>
  <c r="V105" i="10"/>
  <c r="W105" i="10"/>
  <c r="X105" i="10"/>
  <c r="Y105" i="10"/>
  <c r="Z105" i="10"/>
  <c r="AA105" i="10"/>
  <c r="AB105" i="10"/>
  <c r="AC105" i="10"/>
  <c r="J105" i="10"/>
  <c r="R3" i="9"/>
  <c r="R4" i="9" s="1"/>
  <c r="R9" i="9" s="1"/>
  <c r="P3" i="9"/>
  <c r="P4" i="9" s="1"/>
  <c r="N3" i="9"/>
  <c r="N4" i="9" s="1"/>
  <c r="N6" i="9" s="1"/>
  <c r="L3" i="9"/>
  <c r="L4" i="9" s="1"/>
  <c r="L12" i="9" s="1"/>
  <c r="J3" i="9"/>
  <c r="J4" i="9" s="1"/>
  <c r="J12" i="9" s="1"/>
  <c r="P9" i="9" l="1"/>
  <c r="P6" i="9"/>
  <c r="P19" i="9"/>
  <c r="P7" i="9"/>
  <c r="P20" i="9"/>
  <c r="P11" i="9"/>
  <c r="P23" i="9"/>
  <c r="P12" i="9"/>
  <c r="P24" i="9"/>
  <c r="P16" i="9"/>
  <c r="P8" i="9"/>
  <c r="P22" i="9"/>
  <c r="P14" i="9"/>
  <c r="P15" i="9"/>
  <c r="R24" i="9"/>
  <c r="R23" i="9"/>
  <c r="R15" i="9"/>
  <c r="R7" i="9"/>
  <c r="R16" i="9"/>
  <c r="R5" i="9"/>
  <c r="R22" i="9"/>
  <c r="R14" i="9"/>
  <c r="R6" i="9"/>
  <c r="R19" i="9"/>
  <c r="R8" i="9"/>
  <c r="R21" i="9"/>
  <c r="R13" i="9"/>
  <c r="R20" i="9"/>
  <c r="R12" i="9"/>
  <c r="R11" i="9"/>
  <c r="R18" i="9"/>
  <c r="R10" i="9"/>
  <c r="R17" i="9"/>
  <c r="N21" i="9"/>
  <c r="N20" i="9"/>
  <c r="N18" i="9"/>
  <c r="N12" i="9"/>
  <c r="N17" i="9"/>
  <c r="N13" i="9"/>
  <c r="J11" i="9"/>
  <c r="J18" i="9"/>
  <c r="J17" i="9"/>
  <c r="J16" i="9"/>
  <c r="J15" i="9"/>
  <c r="J22" i="9"/>
  <c r="S22" i="9" s="1"/>
  <c r="J14" i="9"/>
  <c r="J6" i="9"/>
  <c r="J19" i="9"/>
  <c r="J23" i="9"/>
  <c r="J7" i="9"/>
  <c r="J21" i="9"/>
  <c r="S21" i="9" s="1"/>
  <c r="J13" i="9"/>
  <c r="J5" i="9"/>
  <c r="J24" i="9"/>
  <c r="J20" i="9"/>
  <c r="P5" i="9"/>
  <c r="P21" i="9"/>
  <c r="P13" i="9"/>
  <c r="P18" i="9"/>
  <c r="P10" i="9"/>
  <c r="P17" i="9"/>
  <c r="N19" i="9"/>
  <c r="N11" i="9"/>
  <c r="N24" i="9"/>
  <c r="N16" i="9"/>
  <c r="N23" i="9"/>
  <c r="N15" i="9"/>
  <c r="N7" i="9"/>
  <c r="N5" i="9"/>
  <c r="N22" i="9"/>
  <c r="N14" i="9"/>
  <c r="L11" i="9"/>
  <c r="L18" i="9"/>
  <c r="L17" i="9"/>
  <c r="L24" i="9"/>
  <c r="L19" i="9"/>
  <c r="L5" i="9"/>
  <c r="L23" i="9"/>
  <c r="L15" i="9"/>
  <c r="L7" i="9"/>
  <c r="L16" i="9"/>
  <c r="L22" i="9"/>
  <c r="L14" i="9"/>
  <c r="L6" i="9"/>
  <c r="L21" i="9"/>
  <c r="L13" i="9"/>
  <c r="L20" i="9"/>
  <c r="A6" i="15"/>
  <c r="A4" i="15"/>
  <c r="AE105" i="10"/>
  <c r="A9" i="15"/>
  <c r="AE105" i="15"/>
  <c r="A7" i="15"/>
  <c r="A5" i="15"/>
  <c r="E1" i="12"/>
  <c r="D1" i="12"/>
  <c r="Q20" i="8" s="1"/>
  <c r="A1" i="12"/>
  <c r="N20" i="8" s="1"/>
  <c r="A37" i="10"/>
  <c r="A39" i="10"/>
  <c r="A41" i="10"/>
  <c r="A42" i="10"/>
  <c r="A43" i="10"/>
  <c r="A44" i="10"/>
  <c r="A49" i="10"/>
  <c r="A50" i="10"/>
  <c r="A51" i="10"/>
  <c r="A52" i="10"/>
  <c r="A54" i="10"/>
  <c r="A55" i="10"/>
  <c r="A57" i="10"/>
  <c r="A58" i="10"/>
  <c r="A59" i="10"/>
  <c r="A60" i="10"/>
  <c r="A65" i="10"/>
  <c r="A66" i="10"/>
  <c r="A67" i="10"/>
  <c r="A68" i="10"/>
  <c r="A70" i="10"/>
  <c r="A71" i="10"/>
  <c r="A73" i="10"/>
  <c r="A74" i="10"/>
  <c r="A75" i="10"/>
  <c r="A76" i="10"/>
  <c r="A79" i="10"/>
  <c r="A80" i="10"/>
  <c r="A81" i="10"/>
  <c r="A82" i="10"/>
  <c r="A83" i="10"/>
  <c r="A84" i="10"/>
  <c r="A86" i="10"/>
  <c r="A87" i="10"/>
  <c r="A88" i="10"/>
  <c r="A89" i="10"/>
  <c r="A90" i="10"/>
  <c r="A91" i="10"/>
  <c r="A92" i="10"/>
  <c r="A94" i="10"/>
  <c r="A96" i="10"/>
  <c r="A97" i="10"/>
  <c r="A98" i="10"/>
  <c r="A99" i="10"/>
  <c r="A100" i="10"/>
  <c r="A102" i="10"/>
  <c r="A103" i="10"/>
  <c r="A104" i="10"/>
  <c r="AC3" i="10"/>
  <c r="AB3" i="10"/>
  <c r="AA3" i="10"/>
  <c r="Z3" i="10"/>
  <c r="Y3" i="10"/>
  <c r="X3" i="10"/>
  <c r="W3" i="10"/>
  <c r="V3" i="10"/>
  <c r="U3" i="10"/>
  <c r="T3" i="10"/>
  <c r="S3" i="10"/>
  <c r="R3" i="10"/>
  <c r="Q3" i="10"/>
  <c r="P3" i="10"/>
  <c r="O3" i="10"/>
  <c r="N3" i="10"/>
  <c r="M3" i="10"/>
  <c r="L3" i="10"/>
  <c r="K3" i="10"/>
  <c r="J3" i="10"/>
  <c r="A47" i="10"/>
  <c r="A53" i="10"/>
  <c r="A63" i="10"/>
  <c r="A69" i="10"/>
  <c r="A85" i="10"/>
  <c r="A93" i="10"/>
  <c r="A95" i="10"/>
  <c r="A101" i="10"/>
  <c r="D1" i="11"/>
  <c r="C1" i="11"/>
  <c r="A1" i="11"/>
  <c r="G20" i="8" s="1"/>
  <c r="B2" i="16" l="1"/>
  <c r="C2" i="16"/>
  <c r="S5" i="9"/>
  <c r="S6" i="9"/>
  <c r="S12" i="9"/>
  <c r="S7" i="9"/>
  <c r="S23" i="9"/>
  <c r="S16" i="9"/>
  <c r="S15" i="9"/>
  <c r="S8" i="9"/>
  <c r="S17" i="9"/>
  <c r="S18" i="9"/>
  <c r="S24" i="9"/>
  <c r="S19" i="9"/>
  <c r="S9" i="9"/>
  <c r="S10" i="9"/>
  <c r="S11" i="9"/>
  <c r="S20" i="9"/>
  <c r="S13" i="9"/>
  <c r="S14" i="9"/>
  <c r="C3" i="16"/>
  <c r="C11" i="16"/>
  <c r="C19" i="16"/>
  <c r="C27" i="16"/>
  <c r="C35" i="16"/>
  <c r="C43" i="16"/>
  <c r="C51" i="16"/>
  <c r="C59" i="16"/>
  <c r="C67" i="16"/>
  <c r="C75" i="16"/>
  <c r="C83" i="16"/>
  <c r="C91" i="16"/>
  <c r="C99" i="16"/>
  <c r="C4" i="16"/>
  <c r="C12" i="16"/>
  <c r="C20" i="16"/>
  <c r="C28" i="16"/>
  <c r="C36" i="16"/>
  <c r="C44" i="16"/>
  <c r="C52" i="16"/>
  <c r="C60" i="16"/>
  <c r="C68" i="16"/>
  <c r="C76" i="16"/>
  <c r="C84" i="16"/>
  <c r="C92" i="16"/>
  <c r="C100" i="16"/>
  <c r="C74" i="16"/>
  <c r="C5" i="16"/>
  <c r="C13" i="16"/>
  <c r="C21" i="16"/>
  <c r="C29" i="16"/>
  <c r="C37" i="16"/>
  <c r="C45" i="16"/>
  <c r="C53" i="16"/>
  <c r="C61" i="16"/>
  <c r="C69" i="16"/>
  <c r="C77" i="16"/>
  <c r="C85" i="16"/>
  <c r="C93" i="16"/>
  <c r="C101" i="16"/>
  <c r="C6" i="16"/>
  <c r="C14" i="16"/>
  <c r="C22" i="16"/>
  <c r="C30" i="16"/>
  <c r="C38" i="16"/>
  <c r="C46" i="16"/>
  <c r="C54" i="16"/>
  <c r="C62" i="16"/>
  <c r="C70" i="16"/>
  <c r="C78" i="16"/>
  <c r="C86" i="16"/>
  <c r="C94" i="16"/>
  <c r="C102" i="16"/>
  <c r="C18" i="16"/>
  <c r="C58" i="16"/>
  <c r="C82" i="16"/>
  <c r="C7" i="16"/>
  <c r="C15" i="16"/>
  <c r="C23" i="16"/>
  <c r="C31" i="16"/>
  <c r="C39" i="16"/>
  <c r="C47" i="16"/>
  <c r="C55" i="16"/>
  <c r="C63" i="16"/>
  <c r="C71" i="16"/>
  <c r="C79" i="16"/>
  <c r="C87" i="16"/>
  <c r="C95" i="16"/>
  <c r="C34" i="16"/>
  <c r="C8" i="16"/>
  <c r="C16" i="16"/>
  <c r="C24" i="16"/>
  <c r="C32" i="16"/>
  <c r="C40" i="16"/>
  <c r="C48" i="16"/>
  <c r="C56" i="16"/>
  <c r="C64" i="16"/>
  <c r="C72" i="16"/>
  <c r="C80" i="16"/>
  <c r="C88" i="16"/>
  <c r="C96" i="16"/>
  <c r="C26" i="16"/>
  <c r="C90" i="16"/>
  <c r="C9" i="16"/>
  <c r="C17" i="16"/>
  <c r="C25" i="16"/>
  <c r="C33" i="16"/>
  <c r="C41" i="16"/>
  <c r="C49" i="16"/>
  <c r="C57" i="16"/>
  <c r="C65" i="16"/>
  <c r="C73" i="16"/>
  <c r="C81" i="16"/>
  <c r="C89" i="16"/>
  <c r="C97" i="16"/>
  <c r="C10" i="16"/>
  <c r="C42" i="16"/>
  <c r="C50" i="16"/>
  <c r="C66" i="16"/>
  <c r="C98" i="16"/>
  <c r="A3" i="16"/>
  <c r="D5" i="16"/>
  <c r="E7" i="16"/>
  <c r="A10" i="16"/>
  <c r="D12" i="16"/>
  <c r="E14" i="16"/>
  <c r="A19" i="16"/>
  <c r="D21" i="16"/>
  <c r="E23" i="16"/>
  <c r="A26" i="16"/>
  <c r="D28" i="16"/>
  <c r="E30" i="16"/>
  <c r="A35" i="16"/>
  <c r="D37" i="16"/>
  <c r="E39" i="16"/>
  <c r="A42" i="16"/>
  <c r="D44" i="16"/>
  <c r="E46" i="16"/>
  <c r="A51" i="16"/>
  <c r="D53" i="16"/>
  <c r="E55" i="16"/>
  <c r="A58" i="16"/>
  <c r="D60" i="16"/>
  <c r="E62" i="16"/>
  <c r="A67" i="16"/>
  <c r="D69" i="16"/>
  <c r="E71" i="16"/>
  <c r="A74" i="16"/>
  <c r="D76" i="16"/>
  <c r="E78" i="16"/>
  <c r="A83" i="16"/>
  <c r="D85" i="16"/>
  <c r="E87" i="16"/>
  <c r="A90" i="16"/>
  <c r="D92" i="16"/>
  <c r="E94" i="16"/>
  <c r="A99" i="16"/>
  <c r="D101" i="16"/>
  <c r="V24" i="8"/>
  <c r="D11" i="16"/>
  <c r="A41" i="16"/>
  <c r="E61" i="16"/>
  <c r="A73" i="16"/>
  <c r="E84" i="16"/>
  <c r="D98" i="16"/>
  <c r="A60" i="16"/>
  <c r="A76" i="16"/>
  <c r="A92" i="16"/>
  <c r="D3" i="16"/>
  <c r="E5" i="16"/>
  <c r="A8" i="16"/>
  <c r="D10" i="16"/>
  <c r="E12" i="16"/>
  <c r="A17" i="16"/>
  <c r="D19" i="16"/>
  <c r="E21" i="16"/>
  <c r="A24" i="16"/>
  <c r="D26" i="16"/>
  <c r="E28" i="16"/>
  <c r="A33" i="16"/>
  <c r="D35" i="16"/>
  <c r="E37" i="16"/>
  <c r="A40" i="16"/>
  <c r="D42" i="16"/>
  <c r="E44" i="16"/>
  <c r="A49" i="16"/>
  <c r="D51" i="16"/>
  <c r="E53" i="16"/>
  <c r="A56" i="16"/>
  <c r="D58" i="16"/>
  <c r="E60" i="16"/>
  <c r="A65" i="16"/>
  <c r="D67" i="16"/>
  <c r="E69" i="16"/>
  <c r="A72" i="16"/>
  <c r="D74" i="16"/>
  <c r="E76" i="16"/>
  <c r="A81" i="16"/>
  <c r="D83" i="16"/>
  <c r="E85" i="16"/>
  <c r="A88" i="16"/>
  <c r="D90" i="16"/>
  <c r="E92" i="16"/>
  <c r="A97" i="16"/>
  <c r="D99" i="16"/>
  <c r="E101" i="16"/>
  <c r="E13" i="16"/>
  <c r="E36" i="16"/>
  <c r="D50" i="16"/>
  <c r="A64" i="16"/>
  <c r="E77" i="16"/>
  <c r="A96" i="16"/>
  <c r="D46" i="16"/>
  <c r="D71" i="16"/>
  <c r="D87" i="16"/>
  <c r="A101" i="16"/>
  <c r="E3" i="16"/>
  <c r="A6" i="16"/>
  <c r="D8" i="16"/>
  <c r="E10" i="16"/>
  <c r="A15" i="16"/>
  <c r="D17" i="16"/>
  <c r="E19" i="16"/>
  <c r="A22" i="16"/>
  <c r="D24" i="16"/>
  <c r="E26" i="16"/>
  <c r="A31" i="16"/>
  <c r="D33" i="16"/>
  <c r="E35" i="16"/>
  <c r="A38" i="16"/>
  <c r="D40" i="16"/>
  <c r="E42" i="16"/>
  <c r="A47" i="16"/>
  <c r="D49" i="16"/>
  <c r="E51" i="16"/>
  <c r="A54" i="16"/>
  <c r="D56" i="16"/>
  <c r="E58" i="16"/>
  <c r="A63" i="16"/>
  <c r="D65" i="16"/>
  <c r="E67" i="16"/>
  <c r="A70" i="16"/>
  <c r="D72" i="16"/>
  <c r="E74" i="16"/>
  <c r="A79" i="16"/>
  <c r="D81" i="16"/>
  <c r="E83" i="16"/>
  <c r="A86" i="16"/>
  <c r="D88" i="16"/>
  <c r="E90" i="16"/>
  <c r="A95" i="16"/>
  <c r="D97" i="16"/>
  <c r="E99" i="16"/>
  <c r="A102" i="16"/>
  <c r="E4" i="16"/>
  <c r="D18" i="16"/>
  <c r="E29" i="16"/>
  <c r="D34" i="16"/>
  <c r="A48" i="16"/>
  <c r="A57" i="16"/>
  <c r="E68" i="16"/>
  <c r="D82" i="16"/>
  <c r="E93" i="16"/>
  <c r="E41" i="16"/>
  <c r="E64" i="16"/>
  <c r="D94" i="16"/>
  <c r="A4" i="16"/>
  <c r="D6" i="16"/>
  <c r="E8" i="16"/>
  <c r="A13" i="16"/>
  <c r="D15" i="16"/>
  <c r="E17" i="16"/>
  <c r="A20" i="16"/>
  <c r="D22" i="16"/>
  <c r="E24" i="16"/>
  <c r="A29" i="16"/>
  <c r="D31" i="16"/>
  <c r="E33" i="16"/>
  <c r="A36" i="16"/>
  <c r="D38" i="16"/>
  <c r="E40" i="16"/>
  <c r="A45" i="16"/>
  <c r="D47" i="16"/>
  <c r="E49" i="16"/>
  <c r="A52" i="16"/>
  <c r="D54" i="16"/>
  <c r="E56" i="16"/>
  <c r="A61" i="16"/>
  <c r="D63" i="16"/>
  <c r="E65" i="16"/>
  <c r="A68" i="16"/>
  <c r="D70" i="16"/>
  <c r="E72" i="16"/>
  <c r="A77" i="16"/>
  <c r="D79" i="16"/>
  <c r="E81" i="16"/>
  <c r="A84" i="16"/>
  <c r="D86" i="16"/>
  <c r="E88" i="16"/>
  <c r="A93" i="16"/>
  <c r="D95" i="16"/>
  <c r="E97" i="16"/>
  <c r="A100" i="16"/>
  <c r="D102" i="16"/>
  <c r="A16" i="16"/>
  <c r="D27" i="16"/>
  <c r="E45" i="16"/>
  <c r="D59" i="16"/>
  <c r="A80" i="16"/>
  <c r="D91" i="16"/>
  <c r="A53" i="16"/>
  <c r="D78" i="16"/>
  <c r="E89" i="16"/>
  <c r="D2" i="16"/>
  <c r="D4" i="16"/>
  <c r="E6" i="16"/>
  <c r="A11" i="16"/>
  <c r="D13" i="16"/>
  <c r="E15" i="16"/>
  <c r="A18" i="16"/>
  <c r="D20" i="16"/>
  <c r="E22" i="16"/>
  <c r="A27" i="16"/>
  <c r="D29" i="16"/>
  <c r="E31" i="16"/>
  <c r="A34" i="16"/>
  <c r="D36" i="16"/>
  <c r="E38" i="16"/>
  <c r="A43" i="16"/>
  <c r="D45" i="16"/>
  <c r="E47" i="16"/>
  <c r="A50" i="16"/>
  <c r="D52" i="16"/>
  <c r="E54" i="16"/>
  <c r="A59" i="16"/>
  <c r="D61" i="16"/>
  <c r="E63" i="16"/>
  <c r="A66" i="16"/>
  <c r="D68" i="16"/>
  <c r="E70" i="16"/>
  <c r="A75" i="16"/>
  <c r="D77" i="16"/>
  <c r="E79" i="16"/>
  <c r="A82" i="16"/>
  <c r="D84" i="16"/>
  <c r="E86" i="16"/>
  <c r="A91" i="16"/>
  <c r="D93" i="16"/>
  <c r="E95" i="16"/>
  <c r="A98" i="16"/>
  <c r="D100" i="16"/>
  <c r="E102" i="16"/>
  <c r="A9" i="16"/>
  <c r="E20" i="16"/>
  <c r="A25" i="16"/>
  <c r="A32" i="16"/>
  <c r="D43" i="16"/>
  <c r="E52" i="16"/>
  <c r="D66" i="16"/>
  <c r="D75" i="16"/>
  <c r="A89" i="16"/>
  <c r="E100" i="16"/>
  <c r="A44" i="16"/>
  <c r="A69" i="16"/>
  <c r="A85" i="16"/>
  <c r="A7" i="16"/>
  <c r="D9" i="16"/>
  <c r="E11" i="16"/>
  <c r="A14" i="16"/>
  <c r="D16" i="16"/>
  <c r="E18" i="16"/>
  <c r="A23" i="16"/>
  <c r="D25" i="16"/>
  <c r="E27" i="16"/>
  <c r="A30" i="16"/>
  <c r="D32" i="16"/>
  <c r="E34" i="16"/>
  <c r="A39" i="16"/>
  <c r="D41" i="16"/>
  <c r="E43" i="16"/>
  <c r="A46" i="16"/>
  <c r="D48" i="16"/>
  <c r="E50" i="16"/>
  <c r="A55" i="16"/>
  <c r="D57" i="16"/>
  <c r="E59" i="16"/>
  <c r="A62" i="16"/>
  <c r="D64" i="16"/>
  <c r="E66" i="16"/>
  <c r="A71" i="16"/>
  <c r="D73" i="16"/>
  <c r="E75" i="16"/>
  <c r="A78" i="16"/>
  <c r="D80" i="16"/>
  <c r="E82" i="16"/>
  <c r="A87" i="16"/>
  <c r="D89" i="16"/>
  <c r="E91" i="16"/>
  <c r="A94" i="16"/>
  <c r="D96" i="16"/>
  <c r="E98" i="16"/>
  <c r="E2" i="16"/>
  <c r="A5" i="16"/>
  <c r="D7" i="16"/>
  <c r="E9" i="16"/>
  <c r="A12" i="16"/>
  <c r="D14" i="16"/>
  <c r="E16" i="16"/>
  <c r="A21" i="16"/>
  <c r="D23" i="16"/>
  <c r="E25" i="16"/>
  <c r="A28" i="16"/>
  <c r="D30" i="16"/>
  <c r="E32" i="16"/>
  <c r="A37" i="16"/>
  <c r="D39" i="16"/>
  <c r="E48" i="16"/>
  <c r="D55" i="16"/>
  <c r="E57" i="16"/>
  <c r="D62" i="16"/>
  <c r="E73" i="16"/>
  <c r="E80" i="16"/>
  <c r="E96" i="16"/>
  <c r="A78" i="10"/>
  <c r="A77" i="10"/>
  <c r="A72" i="10"/>
  <c r="A62" i="10"/>
  <c r="A61" i="10"/>
  <c r="A64" i="10"/>
  <c r="A56" i="10"/>
  <c r="A46" i="10"/>
  <c r="A48" i="10"/>
  <c r="A45" i="10"/>
  <c r="A38" i="10"/>
  <c r="A36" i="10"/>
  <c r="A35" i="10"/>
  <c r="A40" i="10"/>
  <c r="A34" i="10"/>
  <c r="A25" i="10"/>
  <c r="A30" i="10"/>
  <c r="A22" i="10"/>
  <c r="A27" i="10"/>
  <c r="A24" i="10"/>
  <c r="A32" i="10"/>
  <c r="A23" i="10"/>
  <c r="A21" i="10"/>
  <c r="A31" i="10"/>
  <c r="A29" i="10"/>
  <c r="A28" i="10"/>
  <c r="A26" i="10"/>
  <c r="A33" i="10"/>
  <c r="A16" i="10"/>
  <c r="A17" i="10"/>
  <c r="A19" i="10"/>
  <c r="A15" i="10"/>
  <c r="A20" i="10"/>
  <c r="A18" i="10"/>
  <c r="A14" i="10"/>
  <c r="A9" i="10"/>
  <c r="A12" i="10"/>
  <c r="A10" i="10"/>
  <c r="A11" i="10"/>
  <c r="A13" i="10"/>
  <c r="A7" i="10"/>
  <c r="A8" i="10"/>
  <c r="A6" i="10"/>
  <c r="A4" i="10"/>
  <c r="A5" i="10"/>
  <c r="B13" i="12" l="1"/>
  <c r="O35" i="8" s="1"/>
  <c r="B21" i="12"/>
  <c r="O43" i="8" s="1"/>
  <c r="B29" i="12"/>
  <c r="O51" i="8" s="1"/>
  <c r="B37" i="12"/>
  <c r="O59" i="8" s="1"/>
  <c r="B45" i="12"/>
  <c r="O67" i="8" s="1"/>
  <c r="B53" i="12"/>
  <c r="O75" i="8" s="1"/>
  <c r="B61" i="12"/>
  <c r="O83" i="8" s="1"/>
  <c r="B69" i="12"/>
  <c r="O91" i="8" s="1"/>
  <c r="B77" i="12"/>
  <c r="O99" i="8" s="1"/>
  <c r="B15" i="12"/>
  <c r="O37" i="8" s="1"/>
  <c r="B23" i="12"/>
  <c r="O45" i="8" s="1"/>
  <c r="B31" i="12"/>
  <c r="O53" i="8" s="1"/>
  <c r="B39" i="12"/>
  <c r="O61" i="8" s="1"/>
  <c r="B47" i="12"/>
  <c r="O69" i="8" s="1"/>
  <c r="B55" i="12"/>
  <c r="O77" i="8" s="1"/>
  <c r="B63" i="12"/>
  <c r="O85" i="8" s="1"/>
  <c r="B71" i="12"/>
  <c r="O93" i="8" s="1"/>
  <c r="B79" i="12"/>
  <c r="O101" i="8" s="1"/>
  <c r="B16" i="12"/>
  <c r="O38" i="8" s="1"/>
  <c r="B24" i="12"/>
  <c r="O46" i="8" s="1"/>
  <c r="B32" i="12"/>
  <c r="O54" i="8" s="1"/>
  <c r="B40" i="12"/>
  <c r="O62" i="8" s="1"/>
  <c r="B48" i="12"/>
  <c r="O70" i="8" s="1"/>
  <c r="B56" i="12"/>
  <c r="O78" i="8" s="1"/>
  <c r="B64" i="12"/>
  <c r="O86" i="8" s="1"/>
  <c r="B72" i="12"/>
  <c r="O94" i="8" s="1"/>
  <c r="B80" i="12"/>
  <c r="O102" i="8" s="1"/>
  <c r="B9" i="12"/>
  <c r="O31" i="8" s="1"/>
  <c r="B17" i="12"/>
  <c r="O39" i="8" s="1"/>
  <c r="B25" i="12"/>
  <c r="O47" i="8" s="1"/>
  <c r="B33" i="12"/>
  <c r="O55" i="8" s="1"/>
  <c r="B41" i="12"/>
  <c r="O63" i="8" s="1"/>
  <c r="B49" i="12"/>
  <c r="O71" i="8" s="1"/>
  <c r="B57" i="12"/>
  <c r="O79" i="8" s="1"/>
  <c r="B65" i="12"/>
  <c r="O87" i="8" s="1"/>
  <c r="B73" i="12"/>
  <c r="O95" i="8" s="1"/>
  <c r="B81" i="12"/>
  <c r="O103" i="8" s="1"/>
  <c r="B18" i="12"/>
  <c r="O40" i="8" s="1"/>
  <c r="B34" i="12"/>
  <c r="O56" i="8" s="1"/>
  <c r="B50" i="12"/>
  <c r="O72" i="8" s="1"/>
  <c r="B66" i="12"/>
  <c r="O88" i="8" s="1"/>
  <c r="B82" i="12"/>
  <c r="O104" i="8" s="1"/>
  <c r="B90" i="12"/>
  <c r="O112" i="8" s="1"/>
  <c r="B98" i="12"/>
  <c r="O120" i="8" s="1"/>
  <c r="B6" i="12"/>
  <c r="O28" i="8" s="1"/>
  <c r="B89" i="12"/>
  <c r="O111" i="8" s="1"/>
  <c r="B19" i="12"/>
  <c r="O41" i="8" s="1"/>
  <c r="B35" i="12"/>
  <c r="O57" i="8" s="1"/>
  <c r="B51" i="12"/>
  <c r="O73" i="8" s="1"/>
  <c r="B67" i="12"/>
  <c r="O89" i="8" s="1"/>
  <c r="B83" i="12"/>
  <c r="O105" i="8" s="1"/>
  <c r="B91" i="12"/>
  <c r="O113" i="8" s="1"/>
  <c r="B99" i="12"/>
  <c r="O121" i="8" s="1"/>
  <c r="B7" i="12"/>
  <c r="O29" i="8" s="1"/>
  <c r="B62" i="12"/>
  <c r="O84" i="8" s="1"/>
  <c r="B20" i="12"/>
  <c r="O42" i="8" s="1"/>
  <c r="B36" i="12"/>
  <c r="O58" i="8" s="1"/>
  <c r="B52" i="12"/>
  <c r="O74" i="8" s="1"/>
  <c r="B68" i="12"/>
  <c r="O90" i="8" s="1"/>
  <c r="B84" i="12"/>
  <c r="O106" i="8" s="1"/>
  <c r="B92" i="12"/>
  <c r="O114" i="8" s="1"/>
  <c r="B100" i="12"/>
  <c r="O122" i="8" s="1"/>
  <c r="B8" i="12"/>
  <c r="O30" i="8" s="1"/>
  <c r="B30" i="12"/>
  <c r="O52" i="8" s="1"/>
  <c r="B5" i="12"/>
  <c r="O27" i="8" s="1"/>
  <c r="B22" i="12"/>
  <c r="O44" i="8" s="1"/>
  <c r="B38" i="12"/>
  <c r="O60" i="8" s="1"/>
  <c r="B54" i="12"/>
  <c r="O76" i="8" s="1"/>
  <c r="B70" i="12"/>
  <c r="O92" i="8" s="1"/>
  <c r="B85" i="12"/>
  <c r="O107" i="8" s="1"/>
  <c r="B93" i="12"/>
  <c r="O115" i="8" s="1"/>
  <c r="B101" i="12"/>
  <c r="O123" i="8" s="1"/>
  <c r="B2" i="12"/>
  <c r="O24" i="8" s="1"/>
  <c r="B14" i="12"/>
  <c r="O36" i="8" s="1"/>
  <c r="B10" i="12"/>
  <c r="O32" i="8" s="1"/>
  <c r="B26" i="12"/>
  <c r="O48" i="8" s="1"/>
  <c r="B42" i="12"/>
  <c r="O64" i="8" s="1"/>
  <c r="B58" i="12"/>
  <c r="O80" i="8" s="1"/>
  <c r="B74" i="12"/>
  <c r="O96" i="8" s="1"/>
  <c r="B86" i="12"/>
  <c r="O108" i="8" s="1"/>
  <c r="B94" i="12"/>
  <c r="O116" i="8" s="1"/>
  <c r="B102" i="12"/>
  <c r="O124" i="8" s="1"/>
  <c r="B46" i="12"/>
  <c r="O68" i="8" s="1"/>
  <c r="B11" i="12"/>
  <c r="O33" i="8" s="1"/>
  <c r="B27" i="12"/>
  <c r="O49" i="8" s="1"/>
  <c r="B43" i="12"/>
  <c r="O65" i="8" s="1"/>
  <c r="B59" i="12"/>
  <c r="O81" i="8" s="1"/>
  <c r="B75" i="12"/>
  <c r="O97" i="8" s="1"/>
  <c r="B87" i="12"/>
  <c r="O109" i="8" s="1"/>
  <c r="B95" i="12"/>
  <c r="O117" i="8" s="1"/>
  <c r="B3" i="12"/>
  <c r="O25" i="8" s="1"/>
  <c r="B78" i="12"/>
  <c r="O100" i="8" s="1"/>
  <c r="B12" i="12"/>
  <c r="O34" i="8" s="1"/>
  <c r="B28" i="12"/>
  <c r="O50" i="8" s="1"/>
  <c r="B44" i="12"/>
  <c r="O66" i="8" s="1"/>
  <c r="B60" i="12"/>
  <c r="O82" i="8" s="1"/>
  <c r="B76" i="12"/>
  <c r="O98" i="8" s="1"/>
  <c r="B88" i="12"/>
  <c r="O110" i="8" s="1"/>
  <c r="B96" i="12"/>
  <c r="O118" i="8" s="1"/>
  <c r="B4" i="12"/>
  <c r="O26" i="8" s="1"/>
  <c r="B97" i="12"/>
  <c r="O119" i="8" s="1"/>
  <c r="F40" i="16"/>
  <c r="AA62" i="8" s="1"/>
  <c r="F57" i="16"/>
  <c r="AA79" i="8" s="1"/>
  <c r="F25" i="16"/>
  <c r="AA47" i="8" s="1"/>
  <c r="F82" i="16"/>
  <c r="AA104" i="8" s="1"/>
  <c r="F18" i="16"/>
  <c r="AA40" i="8" s="1"/>
  <c r="F47" i="16"/>
  <c r="AA69" i="8" s="1"/>
  <c r="F45" i="16"/>
  <c r="AA67" i="8" s="1"/>
  <c r="F88" i="16"/>
  <c r="AA110" i="8" s="1"/>
  <c r="F24" i="16"/>
  <c r="AA46" i="8" s="1"/>
  <c r="F51" i="16"/>
  <c r="AA73" i="8" s="1"/>
  <c r="F77" i="16"/>
  <c r="AA99" i="8" s="1"/>
  <c r="F92" i="16"/>
  <c r="AA114" i="8" s="1"/>
  <c r="F28" i="16"/>
  <c r="AA50" i="8" s="1"/>
  <c r="F71" i="16"/>
  <c r="AA93" i="8" s="1"/>
  <c r="F7" i="16"/>
  <c r="AA29" i="8" s="1"/>
  <c r="F63" i="16"/>
  <c r="AA85" i="8" s="1"/>
  <c r="F2" i="16"/>
  <c r="AA24" i="8" s="1"/>
  <c r="F59" i="16"/>
  <c r="AA81" i="8" s="1"/>
  <c r="F100" i="16"/>
  <c r="AA122" i="8" s="1"/>
  <c r="F20" i="16"/>
  <c r="AA42" i="8" s="1"/>
  <c r="F86" i="16"/>
  <c r="AA108" i="8" s="1"/>
  <c r="F22" i="16"/>
  <c r="AA44" i="8" s="1"/>
  <c r="F65" i="16"/>
  <c r="AA87" i="8" s="1"/>
  <c r="F90" i="16"/>
  <c r="AA112" i="8" s="1"/>
  <c r="F26" i="16"/>
  <c r="AA48" i="8" s="1"/>
  <c r="F69" i="16"/>
  <c r="AA91" i="8" s="1"/>
  <c r="F5" i="16"/>
  <c r="AA27" i="8" s="1"/>
  <c r="F61" i="16"/>
  <c r="AA83" i="8" s="1"/>
  <c r="F46" i="16"/>
  <c r="AA68" i="8" s="1"/>
  <c r="F98" i="16"/>
  <c r="AA120" i="8" s="1"/>
  <c r="F16" i="16"/>
  <c r="AA38" i="8" s="1"/>
  <c r="F75" i="16"/>
  <c r="AA97" i="8" s="1"/>
  <c r="F11" i="16"/>
  <c r="AA33" i="8" s="1"/>
  <c r="F102" i="16"/>
  <c r="AA124" i="8" s="1"/>
  <c r="F38" i="16"/>
  <c r="AA60" i="8" s="1"/>
  <c r="F81" i="16"/>
  <c r="AA103" i="8" s="1"/>
  <c r="F17" i="16"/>
  <c r="AA39" i="8" s="1"/>
  <c r="F41" i="16"/>
  <c r="AA63" i="8" s="1"/>
  <c r="F42" i="16"/>
  <c r="AA64" i="8" s="1"/>
  <c r="F36" i="16"/>
  <c r="AA58" i="8" s="1"/>
  <c r="F85" i="16"/>
  <c r="AA107" i="8" s="1"/>
  <c r="F21" i="16"/>
  <c r="AA43" i="8" s="1"/>
  <c r="F62" i="16"/>
  <c r="AA84" i="8" s="1"/>
  <c r="F34" i="16"/>
  <c r="AA56" i="8" s="1"/>
  <c r="F29" i="16"/>
  <c r="AA51" i="8" s="1"/>
  <c r="F96" i="16"/>
  <c r="AA118" i="8" s="1"/>
  <c r="F50" i="16"/>
  <c r="AA72" i="8" s="1"/>
  <c r="F79" i="16"/>
  <c r="AA101" i="8" s="1"/>
  <c r="F15" i="16"/>
  <c r="AA37" i="8" s="1"/>
  <c r="F56" i="16"/>
  <c r="AA78" i="8" s="1"/>
  <c r="F93" i="16"/>
  <c r="AA115" i="8" s="1"/>
  <c r="F4" i="16"/>
  <c r="AA26" i="8" s="1"/>
  <c r="F83" i="16"/>
  <c r="AA105" i="8" s="1"/>
  <c r="F19" i="16"/>
  <c r="AA41" i="8" s="1"/>
  <c r="F13" i="16"/>
  <c r="AA35" i="8" s="1"/>
  <c r="F60" i="16"/>
  <c r="AA82" i="8" s="1"/>
  <c r="F39" i="16"/>
  <c r="AA61" i="8" s="1"/>
  <c r="F89" i="16"/>
  <c r="AA111" i="8" s="1"/>
  <c r="F64" i="16"/>
  <c r="AA86" i="8" s="1"/>
  <c r="F87" i="16"/>
  <c r="AA109" i="8" s="1"/>
  <c r="F80" i="16"/>
  <c r="AA102" i="8" s="1"/>
  <c r="F32" i="16"/>
  <c r="AA54" i="8" s="1"/>
  <c r="F91" i="16"/>
  <c r="AA113" i="8" s="1"/>
  <c r="F27" i="16"/>
  <c r="AA49" i="8" s="1"/>
  <c r="F52" i="16"/>
  <c r="AA74" i="8" s="1"/>
  <c r="F54" i="16"/>
  <c r="AA76" i="8" s="1"/>
  <c r="F97" i="16"/>
  <c r="AA119" i="8" s="1"/>
  <c r="F33" i="16"/>
  <c r="AA55" i="8" s="1"/>
  <c r="F58" i="16"/>
  <c r="AA80" i="8" s="1"/>
  <c r="F101" i="16"/>
  <c r="AA123" i="8" s="1"/>
  <c r="F37" i="16"/>
  <c r="AA59" i="8" s="1"/>
  <c r="F78" i="16"/>
  <c r="AA100" i="8" s="1"/>
  <c r="F14" i="16"/>
  <c r="AA36" i="8" s="1"/>
  <c r="F48" i="16"/>
  <c r="AA70" i="8" s="1"/>
  <c r="F3" i="16"/>
  <c r="AA25" i="8" s="1"/>
  <c r="F73" i="16"/>
  <c r="AA95" i="8" s="1"/>
  <c r="F9" i="16"/>
  <c r="AA31" i="8" s="1"/>
  <c r="F66" i="16"/>
  <c r="AA88" i="8" s="1"/>
  <c r="F95" i="16"/>
  <c r="AA117" i="8" s="1"/>
  <c r="F31" i="16"/>
  <c r="AA53" i="8" s="1"/>
  <c r="F72" i="16"/>
  <c r="AA94" i="8" s="1"/>
  <c r="F8" i="16"/>
  <c r="AA30" i="8" s="1"/>
  <c r="F68" i="16"/>
  <c r="AA90" i="8" s="1"/>
  <c r="F99" i="16"/>
  <c r="AA121" i="8" s="1"/>
  <c r="F35" i="16"/>
  <c r="AA57" i="8" s="1"/>
  <c r="F76" i="16"/>
  <c r="AA98" i="8" s="1"/>
  <c r="F12" i="16"/>
  <c r="AA34" i="8" s="1"/>
  <c r="F55" i="16"/>
  <c r="AA77" i="8" s="1"/>
  <c r="F67" i="16"/>
  <c r="AA89" i="8" s="1"/>
  <c r="F44" i="16"/>
  <c r="AA66" i="8" s="1"/>
  <c r="F23" i="16"/>
  <c r="AA45" i="8" s="1"/>
  <c r="F43" i="16"/>
  <c r="AA65" i="8" s="1"/>
  <c r="F70" i="16"/>
  <c r="AA92" i="8" s="1"/>
  <c r="F6" i="16"/>
  <c r="AA28" i="8" s="1"/>
  <c r="F49" i="16"/>
  <c r="AA71" i="8" s="1"/>
  <c r="F74" i="16"/>
  <c r="AA96" i="8" s="1"/>
  <c r="F10" i="16"/>
  <c r="AA32" i="8" s="1"/>
  <c r="F53" i="16"/>
  <c r="AA75" i="8" s="1"/>
  <c r="F84" i="16"/>
  <c r="AA106" i="8" s="1"/>
  <c r="F94" i="16"/>
  <c r="AA116" i="8" s="1"/>
  <c r="F30" i="16"/>
  <c r="AA52" i="8" s="1"/>
  <c r="C5" i="12"/>
  <c r="P27" i="8" s="1"/>
  <c r="C13" i="12"/>
  <c r="P35" i="8" s="1"/>
  <c r="C21" i="12"/>
  <c r="P43" i="8" s="1"/>
  <c r="C29" i="12"/>
  <c r="P51" i="8" s="1"/>
  <c r="C37" i="12"/>
  <c r="P59" i="8" s="1"/>
  <c r="C45" i="12"/>
  <c r="P67" i="8" s="1"/>
  <c r="C53" i="12"/>
  <c r="P75" i="8" s="1"/>
  <c r="C61" i="12"/>
  <c r="P83" i="8" s="1"/>
  <c r="C69" i="12"/>
  <c r="P91" i="8" s="1"/>
  <c r="C77" i="12"/>
  <c r="P99" i="8" s="1"/>
  <c r="C85" i="12"/>
  <c r="P107" i="8" s="1"/>
  <c r="C93" i="12"/>
  <c r="P115" i="8" s="1"/>
  <c r="C101" i="12"/>
  <c r="P123" i="8" s="1"/>
  <c r="C12" i="12"/>
  <c r="P34" i="8" s="1"/>
  <c r="C68" i="12"/>
  <c r="P90" i="8" s="1"/>
  <c r="C6" i="12"/>
  <c r="P28" i="8" s="1"/>
  <c r="C14" i="12"/>
  <c r="P36" i="8" s="1"/>
  <c r="C22" i="12"/>
  <c r="P44" i="8" s="1"/>
  <c r="C30" i="12"/>
  <c r="P52" i="8" s="1"/>
  <c r="C38" i="12"/>
  <c r="P60" i="8" s="1"/>
  <c r="C46" i="12"/>
  <c r="P68" i="8" s="1"/>
  <c r="C54" i="12"/>
  <c r="P76" i="8" s="1"/>
  <c r="C62" i="12"/>
  <c r="P84" i="8" s="1"/>
  <c r="C70" i="12"/>
  <c r="P92" i="8" s="1"/>
  <c r="C78" i="12"/>
  <c r="P100" i="8" s="1"/>
  <c r="C86" i="12"/>
  <c r="P108" i="8" s="1"/>
  <c r="C94" i="12"/>
  <c r="P116" i="8" s="1"/>
  <c r="C102" i="12"/>
  <c r="P124" i="8" s="1"/>
  <c r="C44" i="12"/>
  <c r="P66" i="8" s="1"/>
  <c r="C92" i="12"/>
  <c r="P114" i="8" s="1"/>
  <c r="C7" i="12"/>
  <c r="P29" i="8" s="1"/>
  <c r="C15" i="12"/>
  <c r="P37" i="8" s="1"/>
  <c r="C23" i="12"/>
  <c r="P45" i="8" s="1"/>
  <c r="C31" i="12"/>
  <c r="P53" i="8" s="1"/>
  <c r="C39" i="12"/>
  <c r="P61" i="8" s="1"/>
  <c r="C47" i="12"/>
  <c r="P69" i="8" s="1"/>
  <c r="C55" i="12"/>
  <c r="P77" i="8" s="1"/>
  <c r="C63" i="12"/>
  <c r="P85" i="8" s="1"/>
  <c r="C71" i="12"/>
  <c r="P93" i="8" s="1"/>
  <c r="C79" i="12"/>
  <c r="P101" i="8" s="1"/>
  <c r="C87" i="12"/>
  <c r="P109" i="8" s="1"/>
  <c r="C95" i="12"/>
  <c r="P117" i="8" s="1"/>
  <c r="C2" i="12"/>
  <c r="P24" i="8" s="1"/>
  <c r="C52" i="12"/>
  <c r="P74" i="8" s="1"/>
  <c r="C8" i="12"/>
  <c r="P30" i="8" s="1"/>
  <c r="C16" i="12"/>
  <c r="P38" i="8" s="1"/>
  <c r="C24" i="12"/>
  <c r="P46" i="8" s="1"/>
  <c r="C32" i="12"/>
  <c r="P54" i="8" s="1"/>
  <c r="C40" i="12"/>
  <c r="P62" i="8" s="1"/>
  <c r="C48" i="12"/>
  <c r="P70" i="8" s="1"/>
  <c r="C56" i="12"/>
  <c r="P78" i="8" s="1"/>
  <c r="C64" i="12"/>
  <c r="P86" i="8" s="1"/>
  <c r="C72" i="12"/>
  <c r="P94" i="8" s="1"/>
  <c r="C80" i="12"/>
  <c r="P102" i="8" s="1"/>
  <c r="C88" i="12"/>
  <c r="P110" i="8" s="1"/>
  <c r="C96" i="12"/>
  <c r="P118" i="8" s="1"/>
  <c r="C4" i="12"/>
  <c r="P26" i="8" s="1"/>
  <c r="C60" i="12"/>
  <c r="P82" i="8" s="1"/>
  <c r="C9" i="12"/>
  <c r="P31" i="8" s="1"/>
  <c r="C17" i="12"/>
  <c r="P39" i="8" s="1"/>
  <c r="C25" i="12"/>
  <c r="P47" i="8" s="1"/>
  <c r="C33" i="12"/>
  <c r="P55" i="8" s="1"/>
  <c r="C41" i="12"/>
  <c r="P63" i="8" s="1"/>
  <c r="C49" i="12"/>
  <c r="P71" i="8" s="1"/>
  <c r="C57" i="12"/>
  <c r="P79" i="8" s="1"/>
  <c r="C65" i="12"/>
  <c r="P87" i="8" s="1"/>
  <c r="C73" i="12"/>
  <c r="P95" i="8" s="1"/>
  <c r="C81" i="12"/>
  <c r="P103" i="8" s="1"/>
  <c r="C89" i="12"/>
  <c r="P111" i="8" s="1"/>
  <c r="C97" i="12"/>
  <c r="P119" i="8" s="1"/>
  <c r="C20" i="12"/>
  <c r="P42" i="8" s="1"/>
  <c r="C76" i="12"/>
  <c r="P98" i="8" s="1"/>
  <c r="C10" i="12"/>
  <c r="P32" i="8" s="1"/>
  <c r="C18" i="12"/>
  <c r="P40" i="8" s="1"/>
  <c r="C26" i="12"/>
  <c r="P48" i="8" s="1"/>
  <c r="C34" i="12"/>
  <c r="P56" i="8" s="1"/>
  <c r="C42" i="12"/>
  <c r="P64" i="8" s="1"/>
  <c r="C50" i="12"/>
  <c r="P72" i="8" s="1"/>
  <c r="C58" i="12"/>
  <c r="P80" i="8" s="1"/>
  <c r="C66" i="12"/>
  <c r="P88" i="8" s="1"/>
  <c r="C74" i="12"/>
  <c r="P96" i="8" s="1"/>
  <c r="C82" i="12"/>
  <c r="P104" i="8" s="1"/>
  <c r="C90" i="12"/>
  <c r="P112" i="8" s="1"/>
  <c r="C98" i="12"/>
  <c r="P120" i="8" s="1"/>
  <c r="C28" i="12"/>
  <c r="P50" i="8" s="1"/>
  <c r="C100" i="12"/>
  <c r="P122" i="8" s="1"/>
  <c r="C3" i="12"/>
  <c r="P25" i="8" s="1"/>
  <c r="C11" i="12"/>
  <c r="P33" i="8" s="1"/>
  <c r="C19" i="12"/>
  <c r="P41" i="8" s="1"/>
  <c r="C27" i="12"/>
  <c r="P49" i="8" s="1"/>
  <c r="C35" i="12"/>
  <c r="P57" i="8" s="1"/>
  <c r="C43" i="12"/>
  <c r="P65" i="8" s="1"/>
  <c r="C51" i="12"/>
  <c r="P73" i="8" s="1"/>
  <c r="C59" i="12"/>
  <c r="P81" i="8" s="1"/>
  <c r="C67" i="12"/>
  <c r="P89" i="8" s="1"/>
  <c r="C75" i="12"/>
  <c r="P97" i="8" s="1"/>
  <c r="C83" i="12"/>
  <c r="P105" i="8" s="1"/>
  <c r="C91" i="12"/>
  <c r="P113" i="8" s="1"/>
  <c r="C99" i="12"/>
  <c r="P121" i="8" s="1"/>
  <c r="C36" i="12"/>
  <c r="P58" i="8" s="1"/>
  <c r="C84" i="12"/>
  <c r="P106" i="8" s="1"/>
  <c r="A3" i="12"/>
  <c r="N25" i="8" s="1"/>
  <c r="D5" i="12"/>
  <c r="Q27" i="8" s="1"/>
  <c r="E7" i="12"/>
  <c r="R29" i="8" s="1"/>
  <c r="A10" i="12"/>
  <c r="N32" i="8" s="1"/>
  <c r="D12" i="12"/>
  <c r="Q34" i="8" s="1"/>
  <c r="E14" i="12"/>
  <c r="R36" i="8" s="1"/>
  <c r="A19" i="12"/>
  <c r="N41" i="8" s="1"/>
  <c r="D21" i="12"/>
  <c r="Q43" i="8" s="1"/>
  <c r="E23" i="12"/>
  <c r="R45" i="8" s="1"/>
  <c r="A26" i="12"/>
  <c r="N48" i="8" s="1"/>
  <c r="D28" i="12"/>
  <c r="Q50" i="8" s="1"/>
  <c r="E30" i="12"/>
  <c r="R52" i="8" s="1"/>
  <c r="A35" i="12"/>
  <c r="N57" i="8" s="1"/>
  <c r="D37" i="12"/>
  <c r="Q59" i="8" s="1"/>
  <c r="E39" i="12"/>
  <c r="R61" i="8" s="1"/>
  <c r="A42" i="12"/>
  <c r="N64" i="8" s="1"/>
  <c r="D44" i="12"/>
  <c r="Q66" i="8" s="1"/>
  <c r="E46" i="12"/>
  <c r="R68" i="8" s="1"/>
  <c r="A51" i="12"/>
  <c r="N73" i="8" s="1"/>
  <c r="D53" i="12"/>
  <c r="Q75" i="8" s="1"/>
  <c r="E55" i="12"/>
  <c r="R77" i="8" s="1"/>
  <c r="A58" i="12"/>
  <c r="N80" i="8" s="1"/>
  <c r="D60" i="12"/>
  <c r="Q82" i="8" s="1"/>
  <c r="E62" i="12"/>
  <c r="R84" i="8" s="1"/>
  <c r="A67" i="12"/>
  <c r="N89" i="8" s="1"/>
  <c r="D69" i="12"/>
  <c r="Q91" i="8" s="1"/>
  <c r="E71" i="12"/>
  <c r="R93" i="8" s="1"/>
  <c r="A74" i="12"/>
  <c r="N96" i="8" s="1"/>
  <c r="D76" i="12"/>
  <c r="Q98" i="8" s="1"/>
  <c r="E78" i="12"/>
  <c r="R100" i="8" s="1"/>
  <c r="A83" i="12"/>
  <c r="N105" i="8" s="1"/>
  <c r="D85" i="12"/>
  <c r="Q107" i="8" s="1"/>
  <c r="E87" i="12"/>
  <c r="R109" i="8" s="1"/>
  <c r="A90" i="12"/>
  <c r="N112" i="8" s="1"/>
  <c r="D92" i="12"/>
  <c r="Q114" i="8" s="1"/>
  <c r="E94" i="12"/>
  <c r="R116" i="8" s="1"/>
  <c r="A99" i="12"/>
  <c r="N121" i="8" s="1"/>
  <c r="D101" i="12"/>
  <c r="Q123" i="8" s="1"/>
  <c r="D3" i="12"/>
  <c r="Q25" i="8" s="1"/>
  <c r="E5" i="12"/>
  <c r="R27" i="8" s="1"/>
  <c r="A8" i="12"/>
  <c r="N30" i="8" s="1"/>
  <c r="D10" i="12"/>
  <c r="Q32" i="8" s="1"/>
  <c r="E12" i="12"/>
  <c r="R34" i="8" s="1"/>
  <c r="A17" i="12"/>
  <c r="N39" i="8" s="1"/>
  <c r="D19" i="12"/>
  <c r="Q41" i="8" s="1"/>
  <c r="E21" i="12"/>
  <c r="R43" i="8" s="1"/>
  <c r="A24" i="12"/>
  <c r="N46" i="8" s="1"/>
  <c r="D26" i="12"/>
  <c r="Q48" i="8" s="1"/>
  <c r="E28" i="12"/>
  <c r="R50" i="8" s="1"/>
  <c r="A33" i="12"/>
  <c r="N55" i="8" s="1"/>
  <c r="D35" i="12"/>
  <c r="Q57" i="8" s="1"/>
  <c r="E37" i="12"/>
  <c r="R59" i="8" s="1"/>
  <c r="A40" i="12"/>
  <c r="N62" i="8" s="1"/>
  <c r="D42" i="12"/>
  <c r="Q64" i="8" s="1"/>
  <c r="E44" i="12"/>
  <c r="R66" i="8" s="1"/>
  <c r="A49" i="12"/>
  <c r="N71" i="8" s="1"/>
  <c r="D51" i="12"/>
  <c r="Q73" i="8" s="1"/>
  <c r="E53" i="12"/>
  <c r="R75" i="8" s="1"/>
  <c r="A56" i="12"/>
  <c r="N78" i="8" s="1"/>
  <c r="D58" i="12"/>
  <c r="Q80" i="8" s="1"/>
  <c r="E60" i="12"/>
  <c r="R82" i="8" s="1"/>
  <c r="A65" i="12"/>
  <c r="N87" i="8" s="1"/>
  <c r="D67" i="12"/>
  <c r="Q89" i="8" s="1"/>
  <c r="E69" i="12"/>
  <c r="R91" i="8" s="1"/>
  <c r="A72" i="12"/>
  <c r="N94" i="8" s="1"/>
  <c r="D74" i="12"/>
  <c r="Q96" i="8" s="1"/>
  <c r="E76" i="12"/>
  <c r="R98" i="8" s="1"/>
  <c r="A81" i="12"/>
  <c r="N103" i="8" s="1"/>
  <c r="D83" i="12"/>
  <c r="Q105" i="8" s="1"/>
  <c r="E85" i="12"/>
  <c r="R107" i="8" s="1"/>
  <c r="A88" i="12"/>
  <c r="N110" i="8" s="1"/>
  <c r="D90" i="12"/>
  <c r="Q112" i="8" s="1"/>
  <c r="E92" i="12"/>
  <c r="R114" i="8" s="1"/>
  <c r="A97" i="12"/>
  <c r="N119" i="8" s="1"/>
  <c r="D99" i="12"/>
  <c r="Q121" i="8" s="1"/>
  <c r="E101" i="12"/>
  <c r="R123" i="8" s="1"/>
  <c r="E3" i="12"/>
  <c r="R25" i="8" s="1"/>
  <c r="A6" i="12"/>
  <c r="N28" i="8" s="1"/>
  <c r="D8" i="12"/>
  <c r="Q30" i="8" s="1"/>
  <c r="E10" i="12"/>
  <c r="R32" i="8" s="1"/>
  <c r="A15" i="12"/>
  <c r="N37" i="8" s="1"/>
  <c r="D17" i="12"/>
  <c r="Q39" i="8" s="1"/>
  <c r="E19" i="12"/>
  <c r="R41" i="8" s="1"/>
  <c r="A22" i="12"/>
  <c r="N44" i="8" s="1"/>
  <c r="D24" i="12"/>
  <c r="Q46" i="8" s="1"/>
  <c r="E26" i="12"/>
  <c r="R48" i="8" s="1"/>
  <c r="A31" i="12"/>
  <c r="N53" i="8" s="1"/>
  <c r="D33" i="12"/>
  <c r="Q55" i="8" s="1"/>
  <c r="E35" i="12"/>
  <c r="R57" i="8" s="1"/>
  <c r="A38" i="12"/>
  <c r="N60" i="8" s="1"/>
  <c r="D40" i="12"/>
  <c r="Q62" i="8" s="1"/>
  <c r="E42" i="12"/>
  <c r="R64" i="8" s="1"/>
  <c r="A47" i="12"/>
  <c r="N69" i="8" s="1"/>
  <c r="D49" i="12"/>
  <c r="Q71" i="8" s="1"/>
  <c r="E51" i="12"/>
  <c r="R73" i="8" s="1"/>
  <c r="A54" i="12"/>
  <c r="N76" i="8" s="1"/>
  <c r="D56" i="12"/>
  <c r="Q78" i="8" s="1"/>
  <c r="E58" i="12"/>
  <c r="R80" i="8" s="1"/>
  <c r="A63" i="12"/>
  <c r="N85" i="8" s="1"/>
  <c r="D65" i="12"/>
  <c r="Q87" i="8" s="1"/>
  <c r="E67" i="12"/>
  <c r="R89" i="8" s="1"/>
  <c r="A70" i="12"/>
  <c r="N92" i="8" s="1"/>
  <c r="D72" i="12"/>
  <c r="Q94" i="8" s="1"/>
  <c r="E74" i="12"/>
  <c r="R96" i="8" s="1"/>
  <c r="A79" i="12"/>
  <c r="N101" i="8" s="1"/>
  <c r="D81" i="12"/>
  <c r="Q103" i="8" s="1"/>
  <c r="E83" i="12"/>
  <c r="R105" i="8" s="1"/>
  <c r="A86" i="12"/>
  <c r="N108" i="8" s="1"/>
  <c r="D88" i="12"/>
  <c r="Q110" i="8" s="1"/>
  <c r="E90" i="12"/>
  <c r="R112" i="8" s="1"/>
  <c r="A95" i="12"/>
  <c r="N117" i="8" s="1"/>
  <c r="D97" i="12"/>
  <c r="Q119" i="8" s="1"/>
  <c r="E99" i="12"/>
  <c r="R121" i="8" s="1"/>
  <c r="A102" i="12"/>
  <c r="N124" i="8" s="1"/>
  <c r="A4" i="12"/>
  <c r="N26" i="8" s="1"/>
  <c r="D6" i="12"/>
  <c r="Q28" i="8" s="1"/>
  <c r="E8" i="12"/>
  <c r="R30" i="8" s="1"/>
  <c r="A13" i="12"/>
  <c r="N35" i="8" s="1"/>
  <c r="D15" i="12"/>
  <c r="Q37" i="8" s="1"/>
  <c r="E17" i="12"/>
  <c r="R39" i="8" s="1"/>
  <c r="A20" i="12"/>
  <c r="N42" i="8" s="1"/>
  <c r="D22" i="12"/>
  <c r="Q44" i="8" s="1"/>
  <c r="E24" i="12"/>
  <c r="R46" i="8" s="1"/>
  <c r="A29" i="12"/>
  <c r="N51" i="8" s="1"/>
  <c r="D31" i="12"/>
  <c r="Q53" i="8" s="1"/>
  <c r="E33" i="12"/>
  <c r="R55" i="8" s="1"/>
  <c r="A36" i="12"/>
  <c r="N58" i="8" s="1"/>
  <c r="D38" i="12"/>
  <c r="Q60" i="8" s="1"/>
  <c r="E40" i="12"/>
  <c r="R62" i="8" s="1"/>
  <c r="A45" i="12"/>
  <c r="N67" i="8" s="1"/>
  <c r="D47" i="12"/>
  <c r="Q69" i="8" s="1"/>
  <c r="E49" i="12"/>
  <c r="R71" i="8" s="1"/>
  <c r="A52" i="12"/>
  <c r="N74" i="8" s="1"/>
  <c r="D54" i="12"/>
  <c r="Q76" i="8" s="1"/>
  <c r="E56" i="12"/>
  <c r="R78" i="8" s="1"/>
  <c r="A61" i="12"/>
  <c r="N83" i="8" s="1"/>
  <c r="D63" i="12"/>
  <c r="Q85" i="8" s="1"/>
  <c r="E65" i="12"/>
  <c r="R87" i="8" s="1"/>
  <c r="A68" i="12"/>
  <c r="N90" i="8" s="1"/>
  <c r="D70" i="12"/>
  <c r="Q92" i="8" s="1"/>
  <c r="E72" i="12"/>
  <c r="R94" i="8" s="1"/>
  <c r="A77" i="12"/>
  <c r="N99" i="8" s="1"/>
  <c r="D79" i="12"/>
  <c r="Q101" i="8" s="1"/>
  <c r="E81" i="12"/>
  <c r="R103" i="8" s="1"/>
  <c r="A84" i="12"/>
  <c r="N106" i="8" s="1"/>
  <c r="D86" i="12"/>
  <c r="Q108" i="8" s="1"/>
  <c r="E88" i="12"/>
  <c r="R110" i="8" s="1"/>
  <c r="A93" i="12"/>
  <c r="N115" i="8" s="1"/>
  <c r="D95" i="12"/>
  <c r="Q117" i="8" s="1"/>
  <c r="E97" i="12"/>
  <c r="R119" i="8" s="1"/>
  <c r="A100" i="12"/>
  <c r="N122" i="8" s="1"/>
  <c r="D102" i="12"/>
  <c r="Q124" i="8" s="1"/>
  <c r="D4" i="12"/>
  <c r="Q26" i="8" s="1"/>
  <c r="E6" i="12"/>
  <c r="R28" i="8" s="1"/>
  <c r="A11" i="12"/>
  <c r="N33" i="8" s="1"/>
  <c r="D13" i="12"/>
  <c r="Q35" i="8" s="1"/>
  <c r="E15" i="12"/>
  <c r="R37" i="8" s="1"/>
  <c r="A18" i="12"/>
  <c r="N40" i="8" s="1"/>
  <c r="D20" i="12"/>
  <c r="Q42" i="8" s="1"/>
  <c r="E22" i="12"/>
  <c r="R44" i="8" s="1"/>
  <c r="A27" i="12"/>
  <c r="N49" i="8" s="1"/>
  <c r="D29" i="12"/>
  <c r="Q51" i="8" s="1"/>
  <c r="E31" i="12"/>
  <c r="R53" i="8" s="1"/>
  <c r="A34" i="12"/>
  <c r="N56" i="8" s="1"/>
  <c r="D36" i="12"/>
  <c r="Q58" i="8" s="1"/>
  <c r="E38" i="12"/>
  <c r="R60" i="8" s="1"/>
  <c r="A43" i="12"/>
  <c r="N65" i="8" s="1"/>
  <c r="D45" i="12"/>
  <c r="Q67" i="8" s="1"/>
  <c r="E47" i="12"/>
  <c r="R69" i="8" s="1"/>
  <c r="A50" i="12"/>
  <c r="N72" i="8" s="1"/>
  <c r="D52" i="12"/>
  <c r="Q74" i="8" s="1"/>
  <c r="E54" i="12"/>
  <c r="R76" i="8" s="1"/>
  <c r="A59" i="12"/>
  <c r="N81" i="8" s="1"/>
  <c r="D61" i="12"/>
  <c r="Q83" i="8" s="1"/>
  <c r="E63" i="12"/>
  <c r="R85" i="8" s="1"/>
  <c r="A66" i="12"/>
  <c r="N88" i="8" s="1"/>
  <c r="D68" i="12"/>
  <c r="Q90" i="8" s="1"/>
  <c r="E70" i="12"/>
  <c r="R92" i="8" s="1"/>
  <c r="A75" i="12"/>
  <c r="N97" i="8" s="1"/>
  <c r="D77" i="12"/>
  <c r="Q99" i="8" s="1"/>
  <c r="E79" i="12"/>
  <c r="R101" i="8" s="1"/>
  <c r="A82" i="12"/>
  <c r="N104" i="8" s="1"/>
  <c r="D84" i="12"/>
  <c r="Q106" i="8" s="1"/>
  <c r="E86" i="12"/>
  <c r="R108" i="8" s="1"/>
  <c r="A91" i="12"/>
  <c r="N113" i="8" s="1"/>
  <c r="D93" i="12"/>
  <c r="Q115" i="8" s="1"/>
  <c r="E95" i="12"/>
  <c r="R117" i="8" s="1"/>
  <c r="A98" i="12"/>
  <c r="N120" i="8" s="1"/>
  <c r="D100" i="12"/>
  <c r="Q122" i="8" s="1"/>
  <c r="E102" i="12"/>
  <c r="R124" i="8" s="1"/>
  <c r="E4" i="12"/>
  <c r="R26" i="8" s="1"/>
  <c r="A9" i="12"/>
  <c r="N31" i="8" s="1"/>
  <c r="D11" i="12"/>
  <c r="Q33" i="8" s="1"/>
  <c r="E13" i="12"/>
  <c r="R35" i="8" s="1"/>
  <c r="A16" i="12"/>
  <c r="N38" i="8" s="1"/>
  <c r="D18" i="12"/>
  <c r="Q40" i="8" s="1"/>
  <c r="E20" i="12"/>
  <c r="R42" i="8" s="1"/>
  <c r="A25" i="12"/>
  <c r="N47" i="8" s="1"/>
  <c r="D27" i="12"/>
  <c r="Q49" i="8" s="1"/>
  <c r="E29" i="12"/>
  <c r="R51" i="8" s="1"/>
  <c r="A32" i="12"/>
  <c r="N54" i="8" s="1"/>
  <c r="D34" i="12"/>
  <c r="Q56" i="8" s="1"/>
  <c r="E36" i="12"/>
  <c r="R58" i="8" s="1"/>
  <c r="A41" i="12"/>
  <c r="N63" i="8" s="1"/>
  <c r="D43" i="12"/>
  <c r="Q65" i="8" s="1"/>
  <c r="E45" i="12"/>
  <c r="R67" i="8" s="1"/>
  <c r="A48" i="12"/>
  <c r="N70" i="8" s="1"/>
  <c r="D50" i="12"/>
  <c r="Q72" i="8" s="1"/>
  <c r="E52" i="12"/>
  <c r="R74" i="8" s="1"/>
  <c r="A57" i="12"/>
  <c r="N79" i="8" s="1"/>
  <c r="D59" i="12"/>
  <c r="Q81" i="8" s="1"/>
  <c r="E61" i="12"/>
  <c r="R83" i="8" s="1"/>
  <c r="A64" i="12"/>
  <c r="N86" i="8" s="1"/>
  <c r="D66" i="12"/>
  <c r="Q88" i="8" s="1"/>
  <c r="E68" i="12"/>
  <c r="R90" i="8" s="1"/>
  <c r="A73" i="12"/>
  <c r="N95" i="8" s="1"/>
  <c r="D75" i="12"/>
  <c r="Q97" i="8" s="1"/>
  <c r="E77" i="12"/>
  <c r="R99" i="8" s="1"/>
  <c r="A80" i="12"/>
  <c r="N102" i="8" s="1"/>
  <c r="D82" i="12"/>
  <c r="Q104" i="8" s="1"/>
  <c r="E84" i="12"/>
  <c r="R106" i="8" s="1"/>
  <c r="A89" i="12"/>
  <c r="N111" i="8" s="1"/>
  <c r="D91" i="12"/>
  <c r="Q113" i="8" s="1"/>
  <c r="E93" i="12"/>
  <c r="R115" i="8" s="1"/>
  <c r="A96" i="12"/>
  <c r="N118" i="8" s="1"/>
  <c r="D98" i="12"/>
  <c r="Q120" i="8" s="1"/>
  <c r="E100" i="12"/>
  <c r="R122" i="8" s="1"/>
  <c r="A7" i="12"/>
  <c r="N29" i="8" s="1"/>
  <c r="D9" i="12"/>
  <c r="Q31" i="8" s="1"/>
  <c r="E11" i="12"/>
  <c r="R33" i="8" s="1"/>
  <c r="A14" i="12"/>
  <c r="N36" i="8" s="1"/>
  <c r="D16" i="12"/>
  <c r="Q38" i="8" s="1"/>
  <c r="E18" i="12"/>
  <c r="R40" i="8" s="1"/>
  <c r="A23" i="12"/>
  <c r="N45" i="8" s="1"/>
  <c r="D25" i="12"/>
  <c r="Q47" i="8" s="1"/>
  <c r="E27" i="12"/>
  <c r="R49" i="8" s="1"/>
  <c r="A30" i="12"/>
  <c r="N52" i="8" s="1"/>
  <c r="D32" i="12"/>
  <c r="Q54" i="8" s="1"/>
  <c r="E34" i="12"/>
  <c r="R56" i="8" s="1"/>
  <c r="A39" i="12"/>
  <c r="N61" i="8" s="1"/>
  <c r="D41" i="12"/>
  <c r="Q63" i="8" s="1"/>
  <c r="E43" i="12"/>
  <c r="R65" i="8" s="1"/>
  <c r="A46" i="12"/>
  <c r="N68" i="8" s="1"/>
  <c r="D48" i="12"/>
  <c r="Q70" i="8" s="1"/>
  <c r="E50" i="12"/>
  <c r="R72" i="8" s="1"/>
  <c r="A55" i="12"/>
  <c r="N77" i="8" s="1"/>
  <c r="D57" i="12"/>
  <c r="Q79" i="8" s="1"/>
  <c r="E59" i="12"/>
  <c r="R81" i="8" s="1"/>
  <c r="A62" i="12"/>
  <c r="N84" i="8" s="1"/>
  <c r="D64" i="12"/>
  <c r="Q86" i="8" s="1"/>
  <c r="E66" i="12"/>
  <c r="R88" i="8" s="1"/>
  <c r="A71" i="12"/>
  <c r="N93" i="8" s="1"/>
  <c r="D73" i="12"/>
  <c r="Q95" i="8" s="1"/>
  <c r="E75" i="12"/>
  <c r="R97" i="8" s="1"/>
  <c r="A78" i="12"/>
  <c r="N100" i="8" s="1"/>
  <c r="D80" i="12"/>
  <c r="Q102" i="8" s="1"/>
  <c r="E82" i="12"/>
  <c r="R104" i="8" s="1"/>
  <c r="A87" i="12"/>
  <c r="N109" i="8" s="1"/>
  <c r="D89" i="12"/>
  <c r="Q111" i="8" s="1"/>
  <c r="E91" i="12"/>
  <c r="R113" i="8" s="1"/>
  <c r="A94" i="12"/>
  <c r="N116" i="8" s="1"/>
  <c r="D96" i="12"/>
  <c r="Q118" i="8" s="1"/>
  <c r="E98" i="12"/>
  <c r="R120" i="8" s="1"/>
  <c r="A5" i="12"/>
  <c r="N27" i="8" s="1"/>
  <c r="D7" i="12"/>
  <c r="Q29" i="8" s="1"/>
  <c r="E9" i="12"/>
  <c r="R31" i="8" s="1"/>
  <c r="A12" i="12"/>
  <c r="N34" i="8" s="1"/>
  <c r="D14" i="12"/>
  <c r="Q36" i="8" s="1"/>
  <c r="E16" i="12"/>
  <c r="R38" i="8" s="1"/>
  <c r="A21" i="12"/>
  <c r="N43" i="8" s="1"/>
  <c r="D23" i="12"/>
  <c r="Q45" i="8" s="1"/>
  <c r="E25" i="12"/>
  <c r="R47" i="8" s="1"/>
  <c r="A28" i="12"/>
  <c r="N50" i="8" s="1"/>
  <c r="D30" i="12"/>
  <c r="Q52" i="8" s="1"/>
  <c r="E32" i="12"/>
  <c r="R54" i="8" s="1"/>
  <c r="A37" i="12"/>
  <c r="N59" i="8" s="1"/>
  <c r="D39" i="12"/>
  <c r="Q61" i="8" s="1"/>
  <c r="E41" i="12"/>
  <c r="R63" i="8" s="1"/>
  <c r="A44" i="12"/>
  <c r="N66" i="8" s="1"/>
  <c r="D46" i="12"/>
  <c r="Q68" i="8" s="1"/>
  <c r="E48" i="12"/>
  <c r="R70" i="8" s="1"/>
  <c r="A53" i="12"/>
  <c r="N75" i="8" s="1"/>
  <c r="D55" i="12"/>
  <c r="Q77" i="8" s="1"/>
  <c r="E57" i="12"/>
  <c r="R79" i="8" s="1"/>
  <c r="A60" i="12"/>
  <c r="N82" i="8" s="1"/>
  <c r="D62" i="12"/>
  <c r="Q84" i="8" s="1"/>
  <c r="E64" i="12"/>
  <c r="R86" i="8" s="1"/>
  <c r="A69" i="12"/>
  <c r="N91" i="8" s="1"/>
  <c r="D71" i="12"/>
  <c r="Q93" i="8" s="1"/>
  <c r="E73" i="12"/>
  <c r="R95" i="8" s="1"/>
  <c r="A76" i="12"/>
  <c r="N98" i="8" s="1"/>
  <c r="D78" i="12"/>
  <c r="Q100" i="8" s="1"/>
  <c r="E80" i="12"/>
  <c r="R102" i="8" s="1"/>
  <c r="A85" i="12"/>
  <c r="N107" i="8" s="1"/>
  <c r="D87" i="12"/>
  <c r="Q109" i="8" s="1"/>
  <c r="E89" i="12"/>
  <c r="R111" i="8" s="1"/>
  <c r="A92" i="12"/>
  <c r="N114" i="8" s="1"/>
  <c r="D94" i="12"/>
  <c r="Q116" i="8" s="1"/>
  <c r="E96" i="12"/>
  <c r="R118" i="8" s="1"/>
  <c r="A101" i="12"/>
  <c r="N123" i="8" s="1"/>
  <c r="A2" i="12"/>
  <c r="N24" i="8" s="1"/>
  <c r="E2" i="12"/>
  <c r="R24" i="8" s="1"/>
  <c r="D2" i="12"/>
  <c r="Q24" i="8" s="1"/>
  <c r="F50" i="12" l="1"/>
  <c r="S72" i="8" s="1"/>
  <c r="F57" i="12"/>
  <c r="S79" i="8" s="1"/>
  <c r="F54" i="12"/>
  <c r="S76" i="8" s="1"/>
  <c r="F25" i="12"/>
  <c r="S47" i="8" s="1"/>
  <c r="F59" i="12"/>
  <c r="S81" i="8" s="1"/>
  <c r="F93" i="12"/>
  <c r="S115" i="8" s="1"/>
  <c r="F29" i="12"/>
  <c r="S51" i="8" s="1"/>
  <c r="F86" i="12"/>
  <c r="S108" i="8" s="1"/>
  <c r="F22" i="12"/>
  <c r="S44" i="8" s="1"/>
  <c r="F81" i="12"/>
  <c r="S103" i="8" s="1"/>
  <c r="F17" i="12"/>
  <c r="S39" i="8" s="1"/>
  <c r="F74" i="12"/>
  <c r="S96" i="8" s="1"/>
  <c r="F10" i="12"/>
  <c r="S32" i="8" s="1"/>
  <c r="F69" i="12"/>
  <c r="S91" i="8" s="1"/>
  <c r="F5" i="12"/>
  <c r="S27" i="8" s="1"/>
  <c r="F62" i="12"/>
  <c r="S84" i="8" s="1"/>
  <c r="F20" i="12"/>
  <c r="S42" i="8" s="1"/>
  <c r="F60" i="12"/>
  <c r="S82" i="8" s="1"/>
  <c r="F55" i="12"/>
  <c r="S77" i="8" s="1"/>
  <c r="F48" i="12"/>
  <c r="S70" i="8" s="1"/>
  <c r="F82" i="12"/>
  <c r="S104" i="8" s="1"/>
  <c r="F18" i="12"/>
  <c r="S40" i="8" s="1"/>
  <c r="F52" i="12"/>
  <c r="S74" i="8" s="1"/>
  <c r="F87" i="12"/>
  <c r="S109" i="8" s="1"/>
  <c r="F23" i="12"/>
  <c r="S45" i="8" s="1"/>
  <c r="F89" i="12"/>
  <c r="S111" i="8" s="1"/>
  <c r="F64" i="12"/>
  <c r="S86" i="8" s="1"/>
  <c r="F98" i="12"/>
  <c r="S120" i="8" s="1"/>
  <c r="F34" i="12"/>
  <c r="S56" i="8" s="1"/>
  <c r="F68" i="12"/>
  <c r="S90" i="8" s="1"/>
  <c r="F4" i="12"/>
  <c r="S26" i="8" s="1"/>
  <c r="F63" i="12"/>
  <c r="S85" i="8" s="1"/>
  <c r="F56" i="12"/>
  <c r="S78" i="8" s="1"/>
  <c r="F51" i="12"/>
  <c r="S73" i="8" s="1"/>
  <c r="F44" i="12"/>
  <c r="S66" i="8" s="1"/>
  <c r="F39" i="12"/>
  <c r="S61" i="8" s="1"/>
  <c r="F15" i="12"/>
  <c r="S37" i="8" s="1"/>
  <c r="F8" i="12"/>
  <c r="S30" i="8" s="1"/>
  <c r="F61" i="12"/>
  <c r="S83" i="8" s="1"/>
  <c r="F47" i="12"/>
  <c r="S69" i="8" s="1"/>
  <c r="F40" i="12"/>
  <c r="S62" i="8" s="1"/>
  <c r="F99" i="12"/>
  <c r="S121" i="8" s="1"/>
  <c r="F35" i="12"/>
  <c r="S57" i="8" s="1"/>
  <c r="F92" i="12"/>
  <c r="S114" i="8" s="1"/>
  <c r="F28" i="12"/>
  <c r="S50" i="8" s="1"/>
  <c r="F2" i="12"/>
  <c r="S24" i="8" s="1"/>
  <c r="F41" i="12"/>
  <c r="S63" i="8" s="1"/>
  <c r="F75" i="12"/>
  <c r="S97" i="8" s="1"/>
  <c r="F11" i="12"/>
  <c r="S33" i="8" s="1"/>
  <c r="F45" i="12"/>
  <c r="S67" i="8" s="1"/>
  <c r="F102" i="12"/>
  <c r="S124" i="8" s="1"/>
  <c r="F38" i="12"/>
  <c r="S60" i="8" s="1"/>
  <c r="F97" i="12"/>
  <c r="S119" i="8" s="1"/>
  <c r="F33" i="12"/>
  <c r="S55" i="8" s="1"/>
  <c r="F90" i="12"/>
  <c r="S112" i="8" s="1"/>
  <c r="F26" i="12"/>
  <c r="S48" i="8" s="1"/>
  <c r="F85" i="12"/>
  <c r="S107" i="8" s="1"/>
  <c r="F21" i="12"/>
  <c r="S43" i="8" s="1"/>
  <c r="F78" i="12"/>
  <c r="S100" i="8" s="1"/>
  <c r="F14" i="12"/>
  <c r="S36" i="8" s="1"/>
  <c r="F80" i="12"/>
  <c r="S102" i="8" s="1"/>
  <c r="F16" i="12"/>
  <c r="S38" i="8" s="1"/>
  <c r="F84" i="12"/>
  <c r="S106" i="8" s="1"/>
  <c r="F79" i="12"/>
  <c r="S101" i="8" s="1"/>
  <c r="F72" i="12"/>
  <c r="S94" i="8" s="1"/>
  <c r="F67" i="12"/>
  <c r="S89" i="8" s="1"/>
  <c r="F3" i="12"/>
  <c r="S25" i="8" s="1"/>
  <c r="F27" i="12"/>
  <c r="S49" i="8" s="1"/>
  <c r="F49" i="12"/>
  <c r="S71" i="8" s="1"/>
  <c r="F37" i="12"/>
  <c r="S59" i="8" s="1"/>
  <c r="F94" i="12"/>
  <c r="S116" i="8" s="1"/>
  <c r="F96" i="12"/>
  <c r="S118" i="8" s="1"/>
  <c r="F32" i="12"/>
  <c r="S54" i="8" s="1"/>
  <c r="F66" i="12"/>
  <c r="S88" i="8" s="1"/>
  <c r="F100" i="12"/>
  <c r="S122" i="8" s="1"/>
  <c r="F36" i="12"/>
  <c r="S58" i="8" s="1"/>
  <c r="F95" i="12"/>
  <c r="S117" i="8" s="1"/>
  <c r="F31" i="12"/>
  <c r="S53" i="8" s="1"/>
  <c r="F88" i="12"/>
  <c r="S110" i="8" s="1"/>
  <c r="F24" i="12"/>
  <c r="S46" i="8" s="1"/>
  <c r="F83" i="12"/>
  <c r="S105" i="8" s="1"/>
  <c r="F19" i="12"/>
  <c r="S41" i="8" s="1"/>
  <c r="F76" i="12"/>
  <c r="S98" i="8" s="1"/>
  <c r="F12" i="12"/>
  <c r="S34" i="8" s="1"/>
  <c r="F71" i="12"/>
  <c r="S93" i="8" s="1"/>
  <c r="F7" i="12"/>
  <c r="S29" i="8" s="1"/>
  <c r="F91" i="12"/>
  <c r="S113" i="8" s="1"/>
  <c r="F42" i="12"/>
  <c r="S64" i="8" s="1"/>
  <c r="F101" i="12"/>
  <c r="S123" i="8" s="1"/>
  <c r="F30" i="12"/>
  <c r="S52" i="8" s="1"/>
  <c r="F73" i="12"/>
  <c r="S95" i="8" s="1"/>
  <c r="F9" i="12"/>
  <c r="S31" i="8" s="1"/>
  <c r="F43" i="12"/>
  <c r="S65" i="8" s="1"/>
  <c r="F77" i="12"/>
  <c r="S99" i="8" s="1"/>
  <c r="F13" i="12"/>
  <c r="S35" i="8" s="1"/>
  <c r="F70" i="12"/>
  <c r="S92" i="8" s="1"/>
  <c r="F6" i="12"/>
  <c r="S28" i="8" s="1"/>
  <c r="F65" i="12"/>
  <c r="S87" i="8" s="1"/>
  <c r="F58" i="12"/>
  <c r="S80" i="8" s="1"/>
  <c r="F53" i="12"/>
  <c r="S75" i="8" s="1"/>
  <c r="F46" i="12"/>
  <c r="S68" i="8" s="1"/>
  <c r="Y3" i="15" l="1"/>
  <c r="S3" i="15"/>
  <c r="AB3" i="15"/>
  <c r="R3" i="15"/>
  <c r="Z3" i="15"/>
  <c r="T3" i="15"/>
  <c r="P3" i="15"/>
  <c r="AA3" i="15"/>
  <c r="L3" i="15"/>
  <c r="O3" i="15"/>
  <c r="M3" i="15"/>
  <c r="AC3" i="15"/>
  <c r="X3" i="15"/>
  <c r="Q3" i="15"/>
  <c r="U3" i="15"/>
  <c r="W3" i="15"/>
  <c r="V3" i="15"/>
  <c r="K3" i="15"/>
  <c r="N3" i="15"/>
  <c r="J3" i="15"/>
  <c r="A8" i="9"/>
  <c r="A9" i="9" l="1"/>
  <c r="A10" i="9" l="1"/>
  <c r="A11" i="9" l="1"/>
  <c r="A12" i="9" l="1"/>
  <c r="A13" i="9" l="1"/>
  <c r="A14" i="9" l="1"/>
  <c r="A15" i="9" l="1"/>
  <c r="A16" i="9" l="1"/>
  <c r="A17" i="9" l="1"/>
  <c r="A18" i="9" l="1"/>
  <c r="A19" i="9" l="1"/>
  <c r="A20" i="9" l="1"/>
  <c r="A21" i="9" l="1"/>
  <c r="A22" i="9" l="1"/>
  <c r="A23" i="9"/>
  <c r="A24" i="9" l="1"/>
  <c r="A7" i="9"/>
  <c r="A5" i="9"/>
  <c r="A6" i="9"/>
  <c r="D4" i="11" l="1"/>
  <c r="J26" i="8" s="1"/>
  <c r="A2" i="11"/>
  <c r="G24" i="8" s="1"/>
  <c r="B2" i="11"/>
  <c r="H24" i="8" s="1"/>
  <c r="B15" i="11"/>
  <c r="H37" i="8" s="1"/>
  <c r="A11" i="11"/>
  <c r="G33" i="8" s="1"/>
  <c r="D8" i="11"/>
  <c r="D13" i="11"/>
  <c r="C8" i="11"/>
  <c r="I30" i="8" s="1"/>
  <c r="D11" i="11"/>
  <c r="A7" i="11"/>
  <c r="G29" i="8" s="1"/>
  <c r="D6" i="11"/>
  <c r="C5" i="11"/>
  <c r="I27" i="8" s="1"/>
  <c r="A10" i="11"/>
  <c r="G32" i="8" s="1"/>
  <c r="B12" i="11"/>
  <c r="H34" i="8" s="1"/>
  <c r="B14" i="11"/>
  <c r="H36" i="8" s="1"/>
  <c r="A19" i="11"/>
  <c r="G41" i="8" s="1"/>
  <c r="C21" i="11"/>
  <c r="I43" i="8" s="1"/>
  <c r="C15" i="11"/>
  <c r="I37" i="8" s="1"/>
  <c r="C16" i="11"/>
  <c r="I38" i="8" s="1"/>
  <c r="A12" i="11"/>
  <c r="G34" i="8" s="1"/>
  <c r="D20" i="11"/>
  <c r="D14" i="11"/>
  <c r="D5" i="11"/>
  <c r="B21" i="11"/>
  <c r="H43" i="8" s="1"/>
  <c r="B17" i="11"/>
  <c r="H39" i="8" s="1"/>
  <c r="B6" i="11"/>
  <c r="H28" i="8" s="1"/>
  <c r="C14" i="11"/>
  <c r="I36" i="8" s="1"/>
  <c r="C6" i="11"/>
  <c r="I28" i="8" s="1"/>
  <c r="A5" i="11"/>
  <c r="G27" i="8" s="1"/>
  <c r="C20" i="11"/>
  <c r="I42" i="8" s="1"/>
  <c r="C11" i="11"/>
  <c r="I33" i="8" s="1"/>
  <c r="A17" i="11"/>
  <c r="G39" i="8" s="1"/>
  <c r="C9" i="11"/>
  <c r="I31" i="8" s="1"/>
  <c r="D16" i="11"/>
  <c r="A21" i="11"/>
  <c r="G43" i="8" s="1"/>
  <c r="B20" i="11"/>
  <c r="H42" i="8" s="1"/>
  <c r="B9" i="11"/>
  <c r="H31" i="8" s="1"/>
  <c r="B13" i="11"/>
  <c r="H35" i="8" s="1"/>
  <c r="A14" i="11"/>
  <c r="G36" i="8" s="1"/>
  <c r="D3" i="11"/>
  <c r="C19" i="11"/>
  <c r="I41" i="8" s="1"/>
  <c r="A16" i="11"/>
  <c r="G38" i="8" s="1"/>
  <c r="C3" i="11"/>
  <c r="I25" i="8" s="1"/>
  <c r="B19" i="11"/>
  <c r="H41" i="8" s="1"/>
  <c r="B7" i="11"/>
  <c r="H29" i="8" s="1"/>
  <c r="B5" i="11"/>
  <c r="H27" i="8" s="1"/>
  <c r="D7" i="11"/>
  <c r="A3" i="11"/>
  <c r="G25" i="8" s="1"/>
  <c r="D21" i="11"/>
  <c r="D10" i="11"/>
  <c r="D18" i="11"/>
  <c r="A8" i="11"/>
  <c r="G30" i="8" s="1"/>
  <c r="C17" i="11"/>
  <c r="I39" i="8" s="1"/>
  <c r="B11" i="11"/>
  <c r="H33" i="8" s="1"/>
  <c r="B16" i="11"/>
  <c r="H38" i="8" s="1"/>
  <c r="B4" i="11"/>
  <c r="H26" i="8" s="1"/>
  <c r="D12" i="11"/>
  <c r="A6" i="11"/>
  <c r="G28" i="8" s="1"/>
  <c r="C4" i="11"/>
  <c r="I26" i="8" s="1"/>
  <c r="D9" i="11"/>
  <c r="D17" i="11"/>
  <c r="A15" i="11"/>
  <c r="G37" i="8" s="1"/>
  <c r="B18" i="11"/>
  <c r="H40" i="8" s="1"/>
  <c r="B8" i="11"/>
  <c r="H30" i="8" s="1"/>
  <c r="C10" i="11"/>
  <c r="I32" i="8" s="1"/>
  <c r="C13" i="11"/>
  <c r="I35" i="8" s="1"/>
  <c r="A13" i="11"/>
  <c r="G35" i="8" s="1"/>
  <c r="D15" i="11"/>
  <c r="C2" i="11"/>
  <c r="I24" i="8" s="1"/>
  <c r="D19" i="11"/>
  <c r="C7" i="11"/>
  <c r="I29" i="8" s="1"/>
  <c r="B10" i="11"/>
  <c r="H32" i="8" s="1"/>
  <c r="B3" i="11"/>
  <c r="H25" i="8" s="1"/>
  <c r="A4" i="11"/>
  <c r="G26" i="8" s="1"/>
  <c r="A9" i="11"/>
  <c r="G31" i="8" s="1"/>
  <c r="A18" i="11"/>
  <c r="G40" i="8" s="1"/>
  <c r="C12" i="11"/>
  <c r="I34" i="8" s="1"/>
  <c r="D2" i="11"/>
  <c r="C18" i="11"/>
  <c r="I40" i="8" s="1"/>
  <c r="A20" i="11"/>
  <c r="G42" i="8" s="1"/>
  <c r="E4" i="11" l="1"/>
  <c r="K26" i="8" s="1"/>
  <c r="E3" i="11"/>
  <c r="K25" i="8" s="1"/>
  <c r="J25" i="8"/>
  <c r="E5" i="11"/>
  <c r="K27" i="8" s="1"/>
  <c r="J27" i="8"/>
  <c r="E7" i="11"/>
  <c r="K29" i="8" s="1"/>
  <c r="J29" i="8"/>
  <c r="E2" i="11"/>
  <c r="K24" i="8" s="1"/>
  <c r="J24" i="8"/>
  <c r="E19" i="11"/>
  <c r="K41" i="8" s="1"/>
  <c r="J41" i="8"/>
  <c r="E14" i="11"/>
  <c r="K36" i="8" s="1"/>
  <c r="J36" i="8"/>
  <c r="E13" i="11"/>
  <c r="K35" i="8" s="1"/>
  <c r="J35" i="8"/>
  <c r="E12" i="11"/>
  <c r="K34" i="8" s="1"/>
  <c r="J34" i="8"/>
  <c r="E17" i="11"/>
  <c r="K39" i="8" s="1"/>
  <c r="J39" i="8"/>
  <c r="E20" i="11"/>
  <c r="K42" i="8" s="1"/>
  <c r="J42" i="8"/>
  <c r="E8" i="11"/>
  <c r="K30" i="8" s="1"/>
  <c r="J30" i="8"/>
  <c r="E15" i="11"/>
  <c r="K37" i="8" s="1"/>
  <c r="J37" i="8"/>
  <c r="E9" i="11"/>
  <c r="K31" i="8" s="1"/>
  <c r="J31" i="8"/>
  <c r="E21" i="11"/>
  <c r="K43" i="8" s="1"/>
  <c r="J43" i="8"/>
  <c r="E18" i="11"/>
  <c r="K40" i="8" s="1"/>
  <c r="J40" i="8"/>
  <c r="E10" i="11"/>
  <c r="K32" i="8" s="1"/>
  <c r="J32" i="8"/>
  <c r="E16" i="11"/>
  <c r="K38" i="8" s="1"/>
  <c r="J38" i="8"/>
  <c r="E6" i="11"/>
  <c r="K28" i="8" s="1"/>
  <c r="J28" i="8"/>
  <c r="E11" i="11"/>
  <c r="K33" i="8" s="1"/>
  <c r="J3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Pelttari Tuomas (DVV)</author>
  </authors>
  <commentList>
    <comment ref="G2" authorId="0" shapeId="0" xr:uid="{C0AB2AAF-95DA-4E3C-B9E6-87ECA6A33EE4}">
      <text>
        <r>
          <rPr>
            <sz val="9"/>
            <color indexed="81"/>
            <rFont val="Tahoma"/>
            <family val="2"/>
          </rPr>
          <t>Taulukossa on valmiina yleiset vaikutusten kuvaukset. Eri organisaatioissa ”lievä” tai ”vakava” voivat tarkoittaa hyvin erilaisia asioita. Tästä syystä asteikon arvot tulisi määritellä sanallisesti niin, että ne soveltuvat organisaation omaan toimintaan luontevasti.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Pelttari Tuomas (DVV)</author>
  </authors>
  <commentList>
    <comment ref="B2" authorId="0" shapeId="0" xr:uid="{6D10116F-EFC0-42CF-B458-30D627557C43}">
      <text>
        <r>
          <rPr>
            <b/>
            <sz val="14"/>
            <color indexed="81"/>
            <rFont val="Calibri"/>
            <family val="2"/>
            <scheme val="minor"/>
          </rPr>
          <t xml:space="preserve">Tämä on yhdistetty luokittelu- ja raporttivälilehti. </t>
        </r>
        <r>
          <rPr>
            <sz val="14"/>
            <color indexed="81"/>
            <rFont val="Calibri"/>
            <family val="2"/>
            <scheme val="minor"/>
          </rPr>
          <t xml:space="preserve">
Luokitteluun käytetyt raja-arvot säädetään alla olevissa taulukoissa. 
Huomaa, että raporteilla näkyvien kohteiden järjestys ja niiden kriittisyysluokat riippuvat säädetyistä raja-arvoista. Luokittelun tulosten tarkastelemisen kannalta onkin tärkeätä, että arvoja voidaan säätää ja näin ollen saavuttaa organisaation kannalta tavoiteltu kriittisyysluokittelu jatkotoimenpiteiden suunnittelemiseksi.
Raportit ovat välilehden oikeassa reunassa, ja ne voidaan laajentaa ja kutistaa taulukon yläreunan painikkeista (+/-). Kuvaajien tiedot päivitetään Excelin näppäinyhdistelmällä CTRL+ALT+F5.</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Rousku Kimmo</author>
    <author>Pelttari Tuomas (DVV)</author>
  </authors>
  <commentList>
    <comment ref="B3" authorId="0" shapeId="0" xr:uid="{5E70F1A4-17AC-4E49-B2DD-8403CF616019}">
      <text>
        <r>
          <rPr>
            <sz val="9"/>
            <color indexed="81"/>
            <rFont val="Tahoma"/>
            <family val="2"/>
          </rPr>
          <t>Lisää tähän arvioitavan tuotteen, palvelun tai lakisääteisen tehtävän nimi</t>
        </r>
        <r>
          <rPr>
            <b/>
            <sz val="9"/>
            <color indexed="81"/>
            <rFont val="Tahoma"/>
            <family val="2"/>
          </rPr>
          <t xml:space="preserve">
</t>
        </r>
      </text>
    </comment>
    <comment ref="H4" authorId="1" shapeId="0" xr:uid="{5D98D1BB-A9F9-43B0-A473-2F2A688F3DD4}">
      <text>
        <r>
          <rPr>
            <sz val="9"/>
            <color indexed="81"/>
            <rFont val="Tahoma"/>
            <family val="2"/>
          </rPr>
          <t>Painokerroin on muutettavissa tarpeen vaatiessa</t>
        </r>
        <r>
          <rPr>
            <sz val="9"/>
            <color indexed="81"/>
            <rFont val="Tahoma"/>
            <charset val="1"/>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Rousku Kimmo</author>
    <author>Pelttari Tuomas (DVV)</author>
  </authors>
  <commentList>
    <comment ref="B3" authorId="0" shapeId="0" xr:uid="{ED0890D9-479D-43C9-97D4-1746E2D58A69}">
      <text>
        <r>
          <rPr>
            <sz val="9"/>
            <color indexed="81"/>
            <rFont val="Tahoma"/>
            <family val="2"/>
          </rPr>
          <t>Lisää tähän prosessi, tietojärjestelmä, tietovaranto, toiminto tai muu resurssi, jota tuotoksen toimittaminen edellyttää</t>
        </r>
      </text>
    </comment>
    <comment ref="D3" authorId="1" shapeId="0" xr:uid="{7B1513FD-222F-45D9-A729-B90D4CEC806B}">
      <text>
        <r>
          <rPr>
            <sz val="9"/>
            <color indexed="81"/>
            <rFont val="Tahoma"/>
            <family val="2"/>
          </rPr>
          <t xml:space="preserve">Ei pakollinen arvo. Kuvauksen määrittäminen helpottaa lopullisten tulosten tulkintaa ja jatkotoimenpiteiden suunnittelua.
</t>
        </r>
      </text>
    </comment>
    <comment ref="F3" authorId="1" shapeId="0" xr:uid="{02D5684A-6B5E-436D-9043-533BB2885D2F}">
      <text>
        <r>
          <rPr>
            <sz val="9"/>
            <color indexed="81"/>
            <rFont val="Tahoma"/>
            <family val="2"/>
          </rPr>
          <t>Ei pakollinen arvo. Korjausajan (RTO) määrittäminen helpottaa lopullisten tulosten tulkintaa ja jatkotoimenpiteiden suunnittelua.</t>
        </r>
      </text>
    </comment>
    <comment ref="G3" authorId="1" shapeId="0" xr:uid="{1933EDFA-82CE-4805-BEF3-85499063496F}">
      <text>
        <r>
          <rPr>
            <sz val="9"/>
            <color indexed="81"/>
            <rFont val="Tahoma"/>
            <family val="2"/>
          </rPr>
          <t>Ei pakollinen arvo. Aikaikkunan määrittäminen helpottaa lopullisten tulosten tulkintaa ja jatkotoimenpiteiden suunnittelua.</t>
        </r>
      </text>
    </comment>
    <comment ref="H3" authorId="1" shapeId="0" xr:uid="{215B43D4-3DC4-456D-B7B8-E44E845652B6}">
      <text>
        <r>
          <rPr>
            <sz val="9"/>
            <color indexed="81"/>
            <rFont val="Tahoma"/>
            <family val="2"/>
          </rPr>
          <t>Ei pakollinen arvo. Vaikutusanalyysin määrittäminen helpottaa lopullisten tulosten tulkintaa ja jatkotoimenpiteiden suunnittelua.</t>
        </r>
      </text>
    </comment>
    <comment ref="I3" authorId="1" shapeId="0" xr:uid="{61F0E1AC-4185-4586-83B5-60FCA3DB1F30}">
      <text>
        <r>
          <rPr>
            <sz val="9"/>
            <color indexed="81"/>
            <rFont val="Tahoma"/>
            <family val="2"/>
          </rPr>
          <t>Huom. Aseta arvo jokaiseen kohtaan. Mikäli vaikutusta ei ole, valitse 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Rousku Kimmo</author>
    <author>Pelttari Tuomas (DVV)</author>
  </authors>
  <commentList>
    <comment ref="B3" authorId="0" shapeId="0" xr:uid="{8B09CAC7-4C04-41FF-BC67-39EA43F44D01}">
      <text>
        <r>
          <rPr>
            <sz val="9"/>
            <color indexed="81"/>
            <rFont val="Tahoma"/>
            <family val="2"/>
          </rPr>
          <t>Lisää tähän infrastruktuurin osa, kuten laite, sovellus tai muu resurssi, jota tuotannontekijä edellyttää toimiakseen</t>
        </r>
      </text>
    </comment>
    <comment ref="D3" authorId="1" shapeId="0" xr:uid="{63D202EC-04E0-4508-92B3-AB7FBDF4D6F3}">
      <text>
        <r>
          <rPr>
            <sz val="9"/>
            <color indexed="81"/>
            <rFont val="Tahoma"/>
            <family val="2"/>
          </rPr>
          <t>Ei pakollinen arvo. Kuvauksen määrittäminen helpottaa lopullisten tulosten tulkintaa ja jatkotoimenpiteiden suunnittelua.</t>
        </r>
      </text>
    </comment>
    <comment ref="F3" authorId="1" shapeId="0" xr:uid="{B60F8E9F-1167-440E-B1EA-65D934DD39A8}">
      <text>
        <r>
          <rPr>
            <sz val="9"/>
            <color indexed="81"/>
            <rFont val="Tahoma"/>
            <family val="2"/>
          </rPr>
          <t>Ei pakollinen arvo. Korjausajan (RTO) määrittäminen helpottaa lopullisten tulosten tulkintaa ja jatkotoimenpiteiden suunnittelua.</t>
        </r>
      </text>
    </comment>
    <comment ref="G3" authorId="1" shapeId="0" xr:uid="{13DFAFDA-C433-43D2-ABCE-0C3EECC45A7C}">
      <text>
        <r>
          <rPr>
            <sz val="9"/>
            <color indexed="81"/>
            <rFont val="Tahoma"/>
            <family val="2"/>
          </rPr>
          <t>Ei pakollinen arvo. Aikaikkunan määrittäminen helpottaa lopullisten tulosten tulkintaa ja jatkotoimenpiteiden suunnittelua.</t>
        </r>
      </text>
    </comment>
    <comment ref="H3" authorId="1" shapeId="0" xr:uid="{421E6F3B-6348-4871-95BF-E55B59655BA9}">
      <text>
        <r>
          <rPr>
            <sz val="9"/>
            <color indexed="81"/>
            <rFont val="Tahoma"/>
            <family val="2"/>
          </rPr>
          <t>Ei pakollinen arvo. Vaikutusanalyysin määrittäminen helpottaa lopullisten tulosten tulkintaa ja jatkotoimenpiteiden suunnittelua.</t>
        </r>
      </text>
    </comment>
    <comment ref="I3" authorId="1" shapeId="0" xr:uid="{3CD70FB6-E9D9-4727-8973-EECC2BFB59C0}">
      <text>
        <r>
          <rPr>
            <sz val="9"/>
            <color indexed="81"/>
            <rFont val="Tahoma"/>
            <family val="2"/>
          </rPr>
          <t>Huom. Aseta arvo jokaiseen kohtaan. Mikäli vaikutusta ei ole, valitse 0.</t>
        </r>
      </text>
    </comment>
  </commentList>
</comments>
</file>

<file path=xl/sharedStrings.xml><?xml version="1.0" encoding="utf-8"?>
<sst xmlns="http://schemas.openxmlformats.org/spreadsheetml/2006/main" count="191" uniqueCount="132">
  <si>
    <t>Huomautuksia</t>
  </si>
  <si>
    <t>Maine ja julkisuuskuva</t>
  </si>
  <si>
    <t>Talous</t>
  </si>
  <si>
    <t>Palvelun tuottaminen</t>
  </si>
  <si>
    <t>Ympäristö</t>
  </si>
  <si>
    <t>Vaatimustenmukaisuus</t>
  </si>
  <si>
    <t>Projektit ja hankkeet</t>
  </si>
  <si>
    <t>Varautumisen taso</t>
  </si>
  <si>
    <t>Tuotos</t>
  </si>
  <si>
    <t>Kokonaisvaikutus</t>
  </si>
  <si>
    <t>B. Tuotoksen kriittisyystason arviointi (odottamattoman häiriön vaikutusten analyysi)</t>
  </si>
  <si>
    <t>Vaikutustekijät</t>
  </si>
  <si>
    <t>Aikaikkunat</t>
  </si>
  <si>
    <t>Arvioinnissa käytetty aikaikkuna</t>
  </si>
  <si>
    <t>Organisaatio:</t>
  </si>
  <si>
    <t>Arvioinnin tekijä(t):</t>
  </si>
  <si>
    <t>Arvioinnin hyväksyjät:</t>
  </si>
  <si>
    <t>C. Tuotannon tekijöiden kriittisyystason arviointi (odottamattoman häiriön vaikutusten analyysi)</t>
  </si>
  <si>
    <t>Tuotannon tekijään kohdistuvan häiriön vaikutus tuotosten toimittamiseen (asteikolla 1-5)</t>
  </si>
  <si>
    <t>Vaikutus-tekijä</t>
  </si>
  <si>
    <t>Paino-kerroin</t>
  </si>
  <si>
    <r>
      <t xml:space="preserve">Vaikutusanalyysin kuvaus
</t>
    </r>
    <r>
      <rPr>
        <sz val="12"/>
        <color theme="1"/>
        <rFont val="Calibri"/>
        <family val="2"/>
        <scheme val="minor"/>
      </rPr>
      <t>Mitkä ovat odottamattoman häiriön vaikutukset omalle organisaatiolle?</t>
    </r>
  </si>
  <si>
    <t>Arviointi hyväksytty:</t>
  </si>
  <si>
    <t>Lakisääteiset tehtävät</t>
  </si>
  <si>
    <t>Asiakaspalvelu</t>
  </si>
  <si>
    <t>Tietoliikenneyhteydet</t>
  </si>
  <si>
    <t>ICT-infra (palvelimet yms.)</t>
  </si>
  <si>
    <t>Tekijän kokonaisvaikutus</t>
  </si>
  <si>
    <t>Tuotoksen osien kokonaisvaikutus</t>
  </si>
  <si>
    <t>Osatekijän kuvaus</t>
  </si>
  <si>
    <t>Tuotannon-tekijä - prioriteetti 1</t>
  </si>
  <si>
    <t>Tuotannon tekijät</t>
  </si>
  <si>
    <t>Tuotannon osatekijät</t>
  </si>
  <si>
    <t>Kuvaus</t>
  </si>
  <si>
    <t>4 h</t>
  </si>
  <si>
    <t>Ryhmä</t>
  </si>
  <si>
    <t>D. Tuotannontekijöiden osien kriittisyystason arviointi (odottamattoman häiriön vaikutusten analyysi)</t>
  </si>
  <si>
    <t>kaksi tuntia</t>
  </si>
  <si>
    <r>
      <t xml:space="preserve">Arvioinnissa käytetty aikaikkuna
</t>
    </r>
    <r>
      <rPr>
        <sz val="12"/>
        <color theme="1"/>
        <rFont val="Calibri"/>
        <family val="2"/>
        <scheme val="minor"/>
      </rPr>
      <t>Aika, jonka suhteen vaikutusta arvioidaan</t>
    </r>
  </si>
  <si>
    <r>
      <t>Tuotoksen kuvaus</t>
    </r>
    <r>
      <rPr>
        <sz val="12"/>
        <color theme="1"/>
        <rFont val="Calibri"/>
        <family val="2"/>
        <scheme val="minor"/>
      </rPr>
      <t xml:space="preserve">
Tuotteen omistaja, toimittamisen vähimmäistaso,  yms.</t>
    </r>
  </si>
  <si>
    <t>1 h</t>
  </si>
  <si>
    <t>8 h</t>
  </si>
  <si>
    <t>24 h</t>
  </si>
  <si>
    <t>5 vrk</t>
  </si>
  <si>
    <t>1 vk</t>
  </si>
  <si>
    <t>2 vk</t>
  </si>
  <si>
    <t>3 vk</t>
  </si>
  <si>
    <t>1 kk</t>
  </si>
  <si>
    <t>3 kk</t>
  </si>
  <si>
    <t>12 kk</t>
  </si>
  <si>
    <t>Tuotteet, palvelut ja tehtävät sekä niitä tukevat toiminnot ja resurssit, joiden toiminnan jatkuvuuden varmistaminen on etusijalla.</t>
  </si>
  <si>
    <t>Tuotteet, palvelut ja tehtävät sekä niitä tukevat toiminnot ja resurssit, joiden toiminnan jatkuvuus varmistetaan, kun prioriteetin 2 toiminnoista on ensin huolehdittu.</t>
  </si>
  <si>
    <t>Tuotteet, palvelut ja tehtävät sekä niitä tukevat toiminnot ja resurssit, joiden toiminnan jatkuvuus varmistetaan, kun prioriteetin 1 toiminnoista on ensin huolehdittu.</t>
  </si>
  <si>
    <t>Vaikutus</t>
  </si>
  <si>
    <t>A3. Vaikutusten arvioinnin asteikon sanallinen kuvaus</t>
  </si>
  <si>
    <t>Välitön, vakava ja katastrofaalinen vaikutus (esim. hengenvaara, peruuttamattomat vahingot, tai pysyvä toiminnan lamautuminen).</t>
  </si>
  <si>
    <t>Lievä vaikutus. Haittaa toimintaa, mutta ei keskeytä sitä. Aiheutuu lieviä vahinkoja.</t>
  </si>
  <si>
    <t>Vakava vaikutus. Toiminta keskeytyy. Koituu merkittäviä taloudellisia ja aineellisia vahinkoja tai merkittäviä terveyshaittoja.</t>
  </si>
  <si>
    <t>Keskisuuri vaikutus. Toiminta häiriintyy, koituu taloudellisia tai aineellisia vahinkoja tai aiheutuu lieviä terveyshaittoja.</t>
  </si>
  <si>
    <t>Tuote A</t>
  </si>
  <si>
    <t>Palvelu B</t>
  </si>
  <si>
    <t>Tehtävä C</t>
  </si>
  <si>
    <t>viikko</t>
  </si>
  <si>
    <t>Tietojärjestelmä X</t>
  </si>
  <si>
    <t>Tunnistus</t>
  </si>
  <si>
    <t>2 h</t>
  </si>
  <si>
    <t>Tiedon eheys</t>
  </si>
  <si>
    <t>Tiedon saatavuus</t>
  </si>
  <si>
    <t>Tiedon luottamuksellisuus</t>
  </si>
  <si>
    <t>Johtaminen</t>
  </si>
  <si>
    <t>Henkinen kriisinkestävyys</t>
  </si>
  <si>
    <t>Kansainvälinen yhteistyö</t>
  </si>
  <si>
    <r>
      <t xml:space="preserve">Tuotannontekijän tyyppi
</t>
    </r>
    <r>
      <rPr>
        <sz val="12"/>
        <color theme="1"/>
        <rFont val="Calibri"/>
        <family val="2"/>
        <scheme val="minor"/>
      </rPr>
      <t>sisäinen/ulkoinen</t>
    </r>
  </si>
  <si>
    <t>Tyypit</t>
  </si>
  <si>
    <t>sisäinen</t>
  </si>
  <si>
    <t>ulkoinen</t>
  </si>
  <si>
    <r>
      <t xml:space="preserve">Osatekijän tyyppi
</t>
    </r>
    <r>
      <rPr>
        <sz val="12"/>
        <color theme="1"/>
        <rFont val="Calibri"/>
        <family val="2"/>
        <scheme val="minor"/>
      </rPr>
      <t>sisäinen/ulkoinen</t>
    </r>
  </si>
  <si>
    <t>RTO</t>
  </si>
  <si>
    <t>1 min</t>
  </si>
  <si>
    <t>15 min</t>
  </si>
  <si>
    <t>12 h</t>
  </si>
  <si>
    <t>48 h</t>
  </si>
  <si>
    <t>72 h</t>
  </si>
  <si>
    <t>7 vrk</t>
  </si>
  <si>
    <t>14 vrk</t>
  </si>
  <si>
    <t>21 vrk</t>
  </si>
  <si>
    <t>2 kk</t>
  </si>
  <si>
    <t>6 kk</t>
  </si>
  <si>
    <t>1 v</t>
  </si>
  <si>
    <t>Kansalaisten luottamus</t>
  </si>
  <si>
    <t>Strategiset tavoitteet</t>
  </si>
  <si>
    <t>Arvot</t>
  </si>
  <si>
    <t>Tuotoksen toimittamisen keskeytymisen vaikutus toiminnalle (asteikolla 0-4)</t>
  </si>
  <si>
    <t>Omistaja</t>
  </si>
  <si>
    <t>Kasautumis-vaikutus</t>
  </si>
  <si>
    <t>Jos tuotannon tekijä vaikuttaa useamman kuin yhden tuotoksen toimittamiseen, mikä on yhden riippuvuuden lisäyksen vaikutus priorisoinnin kokonaisvaikutukseen</t>
  </si>
  <si>
    <t>Jos tuotannon osatekijä vaikuttaa useampaan kuin yhteen tuotannon tekijään, mikä on yhden riippuvuuden lisäyksen vaikutus priorisoinnin kokonaisvaikutukseen</t>
  </si>
  <si>
    <t xml:space="preserve">Kriittisyys-luokkien rajat
(yläraja 4) </t>
  </si>
  <si>
    <t>Kriittisyys-luokka
(1,2,3)</t>
  </si>
  <si>
    <t>Kriittisyysluokka</t>
  </si>
  <si>
    <t>Pilvipalvelu Y</t>
  </si>
  <si>
    <t>Tietoliikenneyhteys Z</t>
  </si>
  <si>
    <t>Terveyden tai hengen vaara</t>
  </si>
  <si>
    <t>Turvallisuus</t>
  </si>
  <si>
    <t>Osatekijään kohdistuvan häiriön vaikutus järjestelmän toimintaan (asteikolla 1-5)</t>
  </si>
  <si>
    <t>Palvelintila X</t>
  </si>
  <si>
    <t>Laite A</t>
  </si>
  <si>
    <r>
      <t xml:space="preserve">Häiriön korjausaika (RTO) </t>
    </r>
    <r>
      <rPr>
        <sz val="12"/>
        <color theme="1"/>
        <rFont val="Calibri"/>
        <family val="2"/>
        <scheme val="minor"/>
      </rPr>
      <t>Missä ajassa tuotosta tulee voida jälleen toimittaa?</t>
    </r>
  </si>
  <si>
    <t>Ei lainkaan vaikutusta. Ei aiheudu vahinkoja.</t>
  </si>
  <si>
    <t>Osasto X</t>
  </si>
  <si>
    <t>Palvelupäällikkö Y</t>
  </si>
  <si>
    <t>Osasto A</t>
  </si>
  <si>
    <t>Palvelupäällikkö B</t>
  </si>
  <si>
    <t>Tuotantopäällikkö C</t>
  </si>
  <si>
    <r>
      <t xml:space="preserve">Häiriön sietokyky  </t>
    </r>
    <r>
      <rPr>
        <sz val="12"/>
        <color theme="1"/>
        <rFont val="Calibri"/>
        <family val="2"/>
        <scheme val="minor"/>
      </rPr>
      <t>Kuinka pitkä häiriö voidaan sietää?</t>
    </r>
  </si>
  <si>
    <t>Häiriön korjausaika (RTO)
Missä ajassa häiriö estää tuotoksen toimittamisen?</t>
  </si>
  <si>
    <t>Tuotannontekijän kuvaus,
kriittiset ajan-jaksot, yms.</t>
  </si>
  <si>
    <t>Vaikutusanalyysin kuvaus
Mitkä ovat odottamattoman häiriön vaikutukset tuotoksien toimittamiselle?</t>
  </si>
  <si>
    <t>Vaikutusanalyysin kuvaus
Mitkä ovat odottamattoman häiriön vaikutukset tuotannontekijälle?</t>
  </si>
  <si>
    <t>Arvioinnin päivämäärät:</t>
  </si>
  <si>
    <t>Arvioinnin kohde:</t>
  </si>
  <si>
    <t>Count of Kriittisyysluokka</t>
  </si>
  <si>
    <t>Häiriön korjausaika (RTO)
Missä ajassa häiriö estää toiminnan?</t>
  </si>
  <si>
    <t>Osatekijän kokonaisvaikutus</t>
  </si>
  <si>
    <r>
      <rPr>
        <sz val="11"/>
        <color theme="0"/>
        <rFont val="Calibri"/>
        <family val="2"/>
        <scheme val="minor"/>
      </rPr>
      <t>A1. Tuotosten priorisointi varautumisen ja toiminnan jatkuvuuden näkökulmasta</t>
    </r>
    <r>
      <rPr>
        <b/>
        <sz val="11"/>
        <color theme="0"/>
        <rFont val="Calibri"/>
        <family val="2"/>
        <scheme val="minor"/>
      </rPr>
      <t xml:space="preserve">
(arvot säädettäviä)</t>
    </r>
  </si>
  <si>
    <r>
      <rPr>
        <sz val="11"/>
        <color theme="0"/>
        <rFont val="Calibri"/>
        <family val="2"/>
        <scheme val="minor"/>
      </rPr>
      <t xml:space="preserve">A2. Tuotannontekijöiden ja osatekijöiden kasautumisvaikutuksen määrittely </t>
    </r>
    <r>
      <rPr>
        <b/>
        <sz val="11"/>
        <color theme="0"/>
        <rFont val="Calibri"/>
        <family val="2"/>
        <scheme val="minor"/>
      </rPr>
      <t xml:space="preserve">
(arvot säädettäviä)</t>
    </r>
  </si>
  <si>
    <t>Riviotsikot</t>
  </si>
  <si>
    <t>Kaikki yhteensä</t>
  </si>
  <si>
    <r>
      <t xml:space="preserve">Tuotoksen nimi
</t>
    </r>
    <r>
      <rPr>
        <sz val="12"/>
        <color theme="1"/>
        <rFont val="Calibri"/>
        <family val="2"/>
        <scheme val="minor"/>
      </rPr>
      <t>palvelu, tehtävä tai tuote</t>
    </r>
  </si>
  <si>
    <t>kaksi päivää</t>
  </si>
  <si>
    <r>
      <t xml:space="preserve">Tuotannontekijä
</t>
    </r>
    <r>
      <rPr>
        <sz val="12"/>
        <color theme="1"/>
        <rFont val="Calibri"/>
        <family val="2"/>
        <scheme val="minor"/>
      </rPr>
      <t>prosessi, tietojärjestelmä, tietovaranto, toiminto tai muu resurssi</t>
    </r>
  </si>
  <si>
    <r>
      <t xml:space="preserve">Osatekijä
</t>
    </r>
    <r>
      <rPr>
        <sz val="12"/>
        <color theme="1"/>
        <rFont val="Calibri"/>
        <family val="2"/>
        <scheme val="minor"/>
      </rPr>
      <t>infrastruktuurin osa, kuten laite, sovellus tai muu resurssi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</si>
</sst>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x14ac:knownFonts="1">
    <font>
      <sz val="11"/>
      <color theme="1"/>
      <name val="Calibri"/>
      <family val="2"/>
      <scheme val="minor"/>
    </font>
    <font>
      <b/>
      <sz val="11"/>
      <color theme="1"/>
      <name val="Calibri"/>
      <family val="2"/>
      <scheme val="minor"/>
    </font>
    <font>
      <sz val="11"/>
      <name val="Calibri"/>
      <family val="2"/>
      <scheme val="minor"/>
    </font>
    <font>
      <sz val="12"/>
      <color theme="0"/>
      <name val="Calibri"/>
      <family val="2"/>
      <scheme val="minor"/>
    </font>
    <font>
      <b/>
      <sz val="12"/>
      <color theme="0"/>
      <name val="Calibri"/>
      <family val="2"/>
      <scheme val="minor"/>
    </font>
    <font>
      <sz val="12"/>
      <color theme="0" tint="-0.34998626667073579"/>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9"/>
      <color indexed="81"/>
      <name val="Tahoma"/>
      <family val="2"/>
    </font>
    <font>
      <b/>
      <sz val="11"/>
      <color theme="0"/>
      <name val="Calibri"/>
      <family val="2"/>
      <scheme val="minor"/>
    </font>
    <font>
      <sz val="10"/>
      <color theme="1"/>
      <name val="Calibri"/>
      <family val="2"/>
      <scheme val="minor"/>
    </font>
    <font>
      <sz val="8"/>
      <color theme="1"/>
      <name val="Calibri"/>
      <family val="2"/>
      <scheme val="minor"/>
    </font>
    <font>
      <b/>
      <sz val="10"/>
      <color theme="1"/>
      <name val="Calibri"/>
      <family val="2"/>
      <scheme val="minor"/>
    </font>
    <font>
      <sz val="10"/>
      <name val="Calibri"/>
      <family val="2"/>
      <scheme val="minor"/>
    </font>
    <font>
      <sz val="11"/>
      <color theme="0" tint="-0.34998626667073579"/>
      <name val="Calibri"/>
      <family val="2"/>
      <scheme val="minor"/>
    </font>
    <font>
      <sz val="11"/>
      <name val="Calibri"/>
      <family val="2"/>
    </font>
    <font>
      <sz val="9"/>
      <color indexed="81"/>
      <name val="Tahoma"/>
      <charset val="1"/>
    </font>
    <font>
      <sz val="9"/>
      <color indexed="81"/>
      <name val="Tahoma"/>
      <family val="2"/>
    </font>
    <font>
      <b/>
      <sz val="10"/>
      <color theme="0"/>
      <name val="Calibri"/>
      <family val="2"/>
      <scheme val="minor"/>
    </font>
    <font>
      <sz val="14"/>
      <color indexed="81"/>
      <name val="Calibri"/>
      <family val="2"/>
      <scheme val="minor"/>
    </font>
    <font>
      <sz val="11"/>
      <color theme="0"/>
      <name val="Calibri"/>
      <family val="2"/>
      <scheme val="minor"/>
    </font>
    <font>
      <sz val="14"/>
      <color theme="0"/>
      <name val="Calibri"/>
      <family val="2"/>
      <scheme val="minor"/>
    </font>
    <font>
      <b/>
      <sz val="14"/>
      <color indexed="81"/>
      <name val="Calibri"/>
      <family val="2"/>
      <scheme val="minor"/>
    </font>
  </fonts>
  <fills count="16">
    <fill>
      <patternFill patternType="none"/>
    </fill>
    <fill>
      <patternFill patternType="gray125"/>
    </fill>
    <fill>
      <patternFill patternType="solid">
        <fgColor theme="9" tint="0.39997558519241921"/>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4"/>
        <bgColor indexed="64"/>
      </patternFill>
    </fill>
    <fill>
      <patternFill patternType="solid">
        <fgColor theme="4"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0"/>
        <bgColor indexed="64"/>
      </patternFill>
    </fill>
    <fill>
      <patternFill patternType="solid">
        <fgColor rgb="FF003479"/>
        <bgColor indexed="64"/>
      </patternFill>
    </fill>
    <fill>
      <patternFill patternType="solid">
        <fgColor rgb="FF69D8D7"/>
        <bgColor indexed="64"/>
      </patternFill>
    </fill>
    <fill>
      <patternFill patternType="solid">
        <fgColor rgb="FFFFC658"/>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44">
    <xf numFmtId="0" fontId="0" fillId="0" borderId="0" xfId="0"/>
    <xf numFmtId="0" fontId="1" fillId="0" borderId="0" xfId="0" applyFont="1"/>
    <xf numFmtId="0" fontId="2" fillId="4" borderId="1" xfId="0" applyFont="1" applyFill="1" applyBorder="1" applyAlignment="1">
      <alignment vertical="top" wrapText="1"/>
    </xf>
    <xf numFmtId="0" fontId="0" fillId="4" borderId="1" xfId="0" applyFont="1" applyFill="1" applyBorder="1" applyAlignment="1">
      <alignment horizontal="center" vertical="center"/>
    </xf>
    <xf numFmtId="164" fontId="7" fillId="4" borderId="1" xfId="0" applyNumberFormat="1" applyFont="1" applyFill="1" applyBorder="1" applyAlignment="1">
      <alignment horizontal="center" vertical="center"/>
    </xf>
    <xf numFmtId="0" fontId="8"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protection locked="0"/>
    </xf>
    <xf numFmtId="0" fontId="4" fillId="10" borderId="3" xfId="0" applyFont="1" applyFill="1" applyBorder="1" applyAlignment="1">
      <alignment vertical="top" wrapText="1"/>
    </xf>
    <xf numFmtId="0" fontId="4" fillId="10" borderId="2" xfId="0" applyFont="1" applyFill="1" applyBorder="1" applyAlignment="1">
      <alignment vertical="top" wrapText="1"/>
    </xf>
    <xf numFmtId="0" fontId="1" fillId="6" borderId="3" xfId="0" applyFont="1" applyFill="1" applyBorder="1" applyAlignment="1">
      <alignment vertical="top" wrapText="1"/>
    </xf>
    <xf numFmtId="0" fontId="1" fillId="5" borderId="3" xfId="0" applyFont="1" applyFill="1" applyBorder="1" applyAlignment="1">
      <alignment vertical="top" wrapText="1"/>
    </xf>
    <xf numFmtId="0" fontId="1" fillId="0" borderId="1" xfId="0" applyFont="1" applyFill="1" applyBorder="1" applyAlignment="1" applyProtection="1">
      <alignment vertical="top" wrapText="1"/>
      <protection locked="0"/>
    </xf>
    <xf numFmtId="164" fontId="7" fillId="4" borderId="11" xfId="0" applyNumberFormat="1" applyFont="1" applyFill="1" applyBorder="1" applyAlignment="1">
      <alignment horizontal="center" vertical="center"/>
    </xf>
    <xf numFmtId="0" fontId="8" fillId="0" borderId="5" xfId="0" applyFont="1" applyFill="1" applyBorder="1" applyAlignment="1" applyProtection="1">
      <alignment horizontal="center" vertical="center"/>
      <protection locked="0"/>
    </xf>
    <xf numFmtId="0" fontId="7" fillId="10" borderId="3" xfId="0" applyFont="1" applyFill="1" applyBorder="1" applyAlignment="1" applyProtection="1">
      <alignment horizontal="center" vertical="center"/>
    </xf>
    <xf numFmtId="0" fontId="7" fillId="10" borderId="10" xfId="0" applyFont="1" applyFill="1" applyBorder="1" applyAlignment="1" applyProtection="1">
      <alignment horizontal="center" vertical="center"/>
    </xf>
    <xf numFmtId="0" fontId="8" fillId="10" borderId="10" xfId="0" applyFont="1" applyFill="1" applyBorder="1" applyAlignment="1" applyProtection="1">
      <alignment horizontal="center" vertical="center"/>
    </xf>
    <xf numFmtId="0" fontId="8" fillId="10" borderId="2" xfId="0" applyFont="1" applyFill="1" applyBorder="1" applyAlignment="1" applyProtection="1">
      <alignment horizontal="center" vertical="center"/>
    </xf>
    <xf numFmtId="0" fontId="5" fillId="10" borderId="10" xfId="0" applyNumberFormat="1" applyFont="1" applyFill="1" applyBorder="1" applyAlignment="1">
      <alignment horizontal="center" vertical="center"/>
    </xf>
    <xf numFmtId="0" fontId="5" fillId="10" borderId="2" xfId="0" applyNumberFormat="1" applyFont="1" applyFill="1" applyBorder="1" applyAlignment="1">
      <alignment horizontal="center" vertical="center"/>
    </xf>
    <xf numFmtId="0" fontId="5" fillId="10" borderId="3" xfId="0" applyNumberFormat="1" applyFont="1" applyFill="1" applyBorder="1" applyAlignment="1">
      <alignment horizontal="center" vertical="center"/>
    </xf>
    <xf numFmtId="164" fontId="2" fillId="4" borderId="1" xfId="0" applyNumberFormat="1" applyFont="1" applyFill="1" applyBorder="1" applyAlignment="1">
      <alignment horizontal="center" vertical="center" wrapText="1"/>
    </xf>
    <xf numFmtId="0" fontId="8" fillId="0" borderId="0" xfId="0" applyFont="1" applyFill="1" applyBorder="1" applyAlignment="1" applyProtection="1">
      <alignment horizontal="center" vertical="center"/>
      <protection locked="0"/>
    </xf>
    <xf numFmtId="0" fontId="7" fillId="2" borderId="1" xfId="0" applyFont="1" applyFill="1" applyBorder="1" applyAlignment="1" applyProtection="1">
      <alignment vertical="center" wrapText="1"/>
    </xf>
    <xf numFmtId="0" fontId="7" fillId="2" borderId="1" xfId="0" applyFont="1" applyFill="1" applyBorder="1" applyAlignment="1" applyProtection="1">
      <alignment horizontal="center" vertical="center" wrapText="1"/>
    </xf>
    <xf numFmtId="0" fontId="0" fillId="0" borderId="0" xfId="0" applyAlignment="1">
      <alignment wrapText="1"/>
    </xf>
    <xf numFmtId="164" fontId="7" fillId="4" borderId="9" xfId="0" applyNumberFormat="1" applyFont="1" applyFill="1" applyBorder="1" applyAlignment="1">
      <alignment horizontal="center" vertical="center"/>
    </xf>
    <xf numFmtId="0" fontId="6" fillId="3" borderId="1" xfId="0" applyFont="1" applyFill="1" applyBorder="1" applyAlignment="1">
      <alignment vertical="center" wrapText="1"/>
    </xf>
    <xf numFmtId="0" fontId="7" fillId="0" borderId="1" xfId="0" applyFont="1" applyBorder="1" applyAlignment="1" applyProtection="1">
      <alignment horizontal="center" vertical="center"/>
    </xf>
    <xf numFmtId="0" fontId="0" fillId="0" borderId="0" xfId="0" applyProtection="1">
      <protection locked="0"/>
    </xf>
    <xf numFmtId="0" fontId="8" fillId="0" borderId="1" xfId="0" applyFont="1" applyBorder="1" applyAlignment="1" applyProtection="1">
      <alignment horizontal="center" vertical="top" wrapText="1"/>
      <protection locked="0"/>
    </xf>
    <xf numFmtId="0" fontId="2" fillId="4" borderId="1" xfId="0" applyFont="1" applyFill="1" applyBorder="1" applyAlignment="1">
      <alignment horizontal="center" vertical="top" wrapText="1"/>
    </xf>
    <xf numFmtId="0" fontId="0" fillId="0" borderId="1" xfId="0" applyFont="1" applyFill="1" applyBorder="1" applyAlignment="1" applyProtection="1">
      <alignment vertical="top" wrapText="1"/>
      <protection locked="0"/>
    </xf>
    <xf numFmtId="0" fontId="13" fillId="0" borderId="0" xfId="0" applyFont="1"/>
    <xf numFmtId="0" fontId="11" fillId="0" borderId="0" xfId="0" applyFont="1"/>
    <xf numFmtId="0" fontId="14" fillId="4" borderId="1" xfId="0" applyFont="1" applyFill="1" applyBorder="1" applyAlignment="1">
      <alignment vertical="top" wrapText="1"/>
    </xf>
    <xf numFmtId="0" fontId="11" fillId="4" borderId="1" xfId="0" applyFont="1" applyFill="1" applyBorder="1" applyAlignment="1">
      <alignment horizontal="center" vertical="center"/>
    </xf>
    <xf numFmtId="0" fontId="13" fillId="0" borderId="1" xfId="0" applyFont="1" applyFill="1" applyBorder="1" applyAlignment="1" applyProtection="1">
      <alignment vertical="top" wrapText="1"/>
      <protection locked="0"/>
    </xf>
    <xf numFmtId="0" fontId="12" fillId="0" borderId="0" xfId="0" applyFont="1"/>
    <xf numFmtId="164" fontId="14" fillId="4" borderId="1" xfId="0" applyNumberFormat="1" applyFont="1" applyFill="1" applyBorder="1" applyAlignment="1">
      <alignment vertical="top" wrapText="1"/>
    </xf>
    <xf numFmtId="0" fontId="0" fillId="0" borderId="0" xfId="0" pivotButton="1"/>
    <xf numFmtId="0" fontId="0" fillId="0" borderId="0" xfId="0" applyAlignment="1">
      <alignment horizontal="left"/>
    </xf>
    <xf numFmtId="0" fontId="0" fillId="0" borderId="0" xfId="0" applyNumberFormat="1"/>
    <xf numFmtId="0" fontId="15" fillId="11" borderId="0" xfId="0" applyFont="1" applyFill="1" applyAlignment="1">
      <alignment horizontal="center" vertical="center"/>
    </xf>
    <xf numFmtId="0" fontId="0" fillId="12" borderId="0" xfId="0" applyFill="1"/>
    <xf numFmtId="165" fontId="2" fillId="4" borderId="1" xfId="0" applyNumberFormat="1" applyFont="1" applyFill="1" applyBorder="1" applyAlignment="1">
      <alignment vertical="top" wrapText="1"/>
    </xf>
    <xf numFmtId="165" fontId="14" fillId="4" borderId="1" xfId="0" applyNumberFormat="1" applyFont="1" applyFill="1" applyBorder="1" applyAlignment="1">
      <alignment vertical="top" wrapText="1"/>
    </xf>
    <xf numFmtId="0" fontId="14" fillId="0" borderId="1" xfId="0" applyFont="1" applyFill="1" applyBorder="1" applyAlignment="1">
      <alignment vertical="top" wrapText="1"/>
    </xf>
    <xf numFmtId="0" fontId="5" fillId="13" borderId="7" xfId="0" applyFont="1" applyFill="1" applyBorder="1" applyAlignment="1">
      <alignment vertical="center"/>
    </xf>
    <xf numFmtId="0" fontId="6" fillId="15" borderId="1" xfId="0" applyFont="1" applyFill="1" applyBorder="1" applyAlignment="1" applyProtection="1">
      <alignment horizontal="left" vertical="center" wrapText="1"/>
    </xf>
    <xf numFmtId="0" fontId="7" fillId="15" borderId="1" xfId="0" applyFont="1" applyFill="1" applyBorder="1" applyAlignment="1" applyProtection="1">
      <alignment vertical="center" wrapText="1"/>
      <protection locked="0"/>
    </xf>
    <xf numFmtId="0" fontId="7" fillId="15" borderId="1" xfId="0" applyFont="1" applyFill="1" applyBorder="1" applyAlignment="1" applyProtection="1">
      <alignment vertical="center" wrapText="1"/>
    </xf>
    <xf numFmtId="0" fontId="6" fillId="15" borderId="2" xfId="0" applyFont="1" applyFill="1" applyBorder="1" applyAlignment="1" applyProtection="1">
      <alignment horizontal="left" vertical="center" wrapText="1"/>
    </xf>
    <xf numFmtId="0" fontId="7" fillId="15" borderId="1" xfId="0" applyFont="1" applyFill="1" applyBorder="1" applyAlignment="1" applyProtection="1">
      <alignment horizontal="center" vertical="center" wrapText="1"/>
      <protection locked="0"/>
    </xf>
    <xf numFmtId="0" fontId="7" fillId="15" borderId="1" xfId="0" applyFont="1" applyFill="1" applyBorder="1" applyAlignment="1" applyProtection="1">
      <alignment horizontal="center" vertical="center" wrapText="1"/>
    </xf>
    <xf numFmtId="0" fontId="7" fillId="15" borderId="1" xfId="0" applyFont="1" applyFill="1" applyBorder="1" applyAlignment="1" applyProtection="1">
      <alignment textRotation="75" wrapText="1"/>
    </xf>
    <xf numFmtId="0" fontId="7" fillId="15" borderId="6" xfId="0" applyFont="1" applyFill="1" applyBorder="1" applyAlignment="1" applyProtection="1">
      <alignment textRotation="75" wrapText="1"/>
    </xf>
    <xf numFmtId="0" fontId="6" fillId="15" borderId="6" xfId="0" applyFont="1" applyFill="1" applyBorder="1" applyAlignment="1">
      <alignment vertical="center" wrapText="1"/>
    </xf>
    <xf numFmtId="0" fontId="6" fillId="14" borderId="3" xfId="0" applyFont="1" applyFill="1" applyBorder="1" applyAlignment="1">
      <alignment vertical="top" wrapText="1"/>
    </xf>
    <xf numFmtId="0" fontId="7" fillId="14" borderId="3" xfId="0" applyFont="1" applyFill="1" applyBorder="1" applyAlignment="1">
      <alignment vertical="top" wrapText="1"/>
    </xf>
    <xf numFmtId="0" fontId="0" fillId="0" borderId="0" xfId="0" applyFill="1"/>
    <xf numFmtId="0" fontId="22" fillId="13" borderId="1" xfId="0" applyFont="1" applyFill="1" applyBorder="1" applyAlignment="1">
      <alignment vertical="top" wrapText="1"/>
    </xf>
    <xf numFmtId="0" fontId="22" fillId="13" borderId="12" xfId="0" applyFont="1" applyFill="1" applyBorder="1" applyAlignment="1">
      <alignment vertical="top" wrapText="1"/>
    </xf>
    <xf numFmtId="0" fontId="22" fillId="13" borderId="11" xfId="0" applyFont="1" applyFill="1" applyBorder="1" applyAlignment="1">
      <alignment vertical="top" wrapText="1"/>
    </xf>
    <xf numFmtId="0" fontId="22" fillId="13" borderId="4" xfId="0" applyFont="1" applyFill="1" applyBorder="1" applyAlignment="1">
      <alignment vertical="top" wrapText="1"/>
    </xf>
    <xf numFmtId="0" fontId="22" fillId="13" borderId="6" xfId="0" applyFont="1" applyFill="1" applyBorder="1" applyAlignment="1">
      <alignment vertical="top" wrapText="1"/>
    </xf>
    <xf numFmtId="0" fontId="22" fillId="13" borderId="7" xfId="0" applyFont="1" applyFill="1" applyBorder="1" applyAlignment="1">
      <alignment vertical="top" wrapText="1"/>
    </xf>
    <xf numFmtId="0" fontId="22" fillId="13" borderId="9" xfId="0" applyFont="1" applyFill="1" applyBorder="1" applyAlignment="1">
      <alignment vertical="top" wrapText="1"/>
    </xf>
    <xf numFmtId="0" fontId="0" fillId="0" borderId="1" xfId="0" applyFont="1" applyBorder="1" applyAlignment="1">
      <alignment horizontal="center" vertical="center" wrapText="1"/>
    </xf>
    <xf numFmtId="0" fontId="0" fillId="0" borderId="1" xfId="0" applyFont="1" applyFill="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14" fontId="0" fillId="0" borderId="12" xfId="0" applyNumberFormat="1" applyBorder="1" applyAlignment="1" applyProtection="1">
      <alignment horizontal="center" vertical="top"/>
      <protection locked="0"/>
    </xf>
    <xf numFmtId="14" fontId="0" fillId="0" borderId="11" xfId="0" applyNumberFormat="1" applyBorder="1" applyAlignment="1" applyProtection="1">
      <alignment horizontal="center" vertical="top"/>
      <protection locked="0"/>
    </xf>
    <xf numFmtId="0" fontId="0" fillId="0" borderId="12" xfId="0" applyBorder="1" applyAlignment="1" applyProtection="1">
      <alignment horizontal="center" vertical="top"/>
      <protection locked="0"/>
    </xf>
    <xf numFmtId="0" fontId="0" fillId="0" borderId="11" xfId="0" applyBorder="1" applyAlignment="1" applyProtection="1">
      <alignment horizontal="center" vertical="top"/>
      <protection locked="0"/>
    </xf>
    <xf numFmtId="0" fontId="22" fillId="13" borderId="1" xfId="0" applyFont="1" applyFill="1" applyBorder="1" applyAlignment="1">
      <alignment horizontal="center" vertical="center" wrapText="1"/>
    </xf>
    <xf numFmtId="0" fontId="22" fillId="13" borderId="13" xfId="0" applyFont="1" applyFill="1" applyBorder="1" applyAlignment="1">
      <alignment horizontal="center" vertical="center" wrapText="1"/>
    </xf>
    <xf numFmtId="0" fontId="22" fillId="13" borderId="0" xfId="0" applyFont="1" applyFill="1" applyBorder="1" applyAlignment="1">
      <alignment horizontal="center" vertical="center" wrapText="1"/>
    </xf>
    <xf numFmtId="0" fontId="22" fillId="13" borderId="14" xfId="0" applyFont="1" applyFill="1" applyBorder="1" applyAlignment="1">
      <alignment horizontal="center" vertical="center" wrapText="1"/>
    </xf>
    <xf numFmtId="0" fontId="0" fillId="10" borderId="1" xfId="0" applyFont="1" applyFill="1" applyBorder="1" applyAlignment="1">
      <alignment horizontal="center" vertical="center" wrapText="1"/>
    </xf>
    <xf numFmtId="14" fontId="0" fillId="0" borderId="4" xfId="0" applyNumberFormat="1" applyBorder="1" applyAlignment="1" applyProtection="1">
      <alignment horizontal="center" vertical="top"/>
      <protection locked="0"/>
    </xf>
    <xf numFmtId="14" fontId="0" fillId="0" borderId="6" xfId="0" applyNumberFormat="1" applyBorder="1" applyAlignment="1" applyProtection="1">
      <alignment horizontal="center" vertical="top"/>
      <protection locked="0"/>
    </xf>
    <xf numFmtId="14" fontId="0" fillId="0" borderId="7" xfId="0" applyNumberFormat="1" applyBorder="1" applyAlignment="1" applyProtection="1">
      <alignment horizontal="center" vertical="top"/>
      <protection locked="0"/>
    </xf>
    <xf numFmtId="14" fontId="0" fillId="0" borderId="9" xfId="0" applyNumberFormat="1" applyBorder="1" applyAlignment="1" applyProtection="1">
      <alignment horizontal="center" vertical="top"/>
      <protection locked="0"/>
    </xf>
    <xf numFmtId="0" fontId="19" fillId="13" borderId="3" xfId="0" applyFont="1" applyFill="1" applyBorder="1" applyAlignment="1">
      <alignment horizontal="center" vertical="center" wrapText="1"/>
    </xf>
    <xf numFmtId="0" fontId="19" fillId="13" borderId="10" xfId="0" applyFont="1" applyFill="1" applyBorder="1" applyAlignment="1">
      <alignment horizontal="center" vertical="center" wrapText="1"/>
    </xf>
    <xf numFmtId="0" fontId="19" fillId="13" borderId="2" xfId="0" applyFont="1" applyFill="1" applyBorder="1" applyAlignment="1">
      <alignment horizontal="center" vertical="center" wrapText="1"/>
    </xf>
    <xf numFmtId="0" fontId="13" fillId="14" borderId="3" xfId="0" applyFont="1" applyFill="1" applyBorder="1" applyAlignment="1">
      <alignment horizontal="center" vertical="center" wrapText="1"/>
    </xf>
    <xf numFmtId="0" fontId="13" fillId="14" borderId="10" xfId="0" applyFont="1" applyFill="1" applyBorder="1" applyAlignment="1">
      <alignment horizontal="center" vertical="center" wrapText="1"/>
    </xf>
    <xf numFmtId="0" fontId="13" fillId="14" borderId="2" xfId="0" applyFont="1" applyFill="1" applyBorder="1" applyAlignment="1">
      <alignment horizontal="center" vertical="center" wrapText="1"/>
    </xf>
    <xf numFmtId="0" fontId="0" fillId="7" borderId="3" xfId="0" applyFont="1" applyFill="1" applyBorder="1" applyAlignment="1">
      <alignment horizontal="center" vertical="center" wrapText="1"/>
    </xf>
    <xf numFmtId="0" fontId="0" fillId="7" borderId="10" xfId="0" applyFont="1" applyFill="1" applyBorder="1" applyAlignment="1">
      <alignment horizontal="center" vertical="center" wrapText="1"/>
    </xf>
    <xf numFmtId="0" fontId="0" fillId="7" borderId="2" xfId="0" applyFont="1" applyFill="1" applyBorder="1" applyAlignment="1">
      <alignment horizontal="center" vertical="center" wrapText="1"/>
    </xf>
    <xf numFmtId="0" fontId="16" fillId="0" borderId="3"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10" fillId="13" borderId="0" xfId="0" applyFont="1" applyFill="1" applyAlignment="1">
      <alignment horizontal="center" vertical="center" wrapText="1"/>
    </xf>
    <xf numFmtId="0" fontId="6" fillId="14" borderId="1" xfId="0" applyFont="1" applyFill="1" applyBorder="1" applyAlignment="1">
      <alignment horizontal="center" vertical="center" wrapText="1"/>
    </xf>
    <xf numFmtId="0" fontId="1" fillId="14" borderId="3" xfId="0" applyFont="1" applyFill="1" applyBorder="1" applyAlignment="1">
      <alignment horizontal="center" vertical="center" wrapText="1"/>
    </xf>
    <xf numFmtId="0" fontId="1" fillId="14" borderId="10" xfId="0" applyFont="1" applyFill="1" applyBorder="1" applyAlignment="1">
      <alignment horizontal="center" vertical="center" wrapText="1"/>
    </xf>
    <xf numFmtId="0" fontId="1" fillId="14" borderId="2" xfId="0" applyFont="1" applyFill="1" applyBorder="1" applyAlignment="1">
      <alignment horizontal="center" vertical="center" wrapText="1"/>
    </xf>
    <xf numFmtId="0" fontId="0" fillId="0" borderId="3" xfId="0" applyFont="1" applyBorder="1" applyAlignment="1" applyProtection="1">
      <alignment horizontal="left" vertical="top" wrapText="1"/>
      <protection locked="0"/>
    </xf>
    <xf numFmtId="0" fontId="0" fillId="0" borderId="10" xfId="0" applyFont="1" applyBorder="1" applyAlignment="1" applyProtection="1">
      <alignment horizontal="left" vertical="top" wrapText="1"/>
      <protection locked="0"/>
    </xf>
    <xf numFmtId="0" fontId="0" fillId="0" borderId="2" xfId="0" applyFont="1" applyBorder="1" applyAlignment="1" applyProtection="1">
      <alignment horizontal="left" vertical="top" wrapText="1"/>
      <protection locked="0"/>
    </xf>
    <xf numFmtId="0" fontId="0" fillId="0" borderId="3" xfId="0" applyFont="1" applyBorder="1" applyAlignment="1">
      <alignment horizontal="center" vertical="top" wrapText="1"/>
    </xf>
    <xf numFmtId="0" fontId="0" fillId="0" borderId="10" xfId="0" applyFont="1" applyBorder="1" applyAlignment="1">
      <alignment horizontal="center" vertical="top" wrapText="1"/>
    </xf>
    <xf numFmtId="0" fontId="0" fillId="0" borderId="2" xfId="0" applyFont="1" applyBorder="1" applyAlignment="1">
      <alignment horizontal="center" vertical="top" wrapText="1"/>
    </xf>
    <xf numFmtId="9" fontId="16" fillId="0" borderId="3" xfId="0" applyNumberFormat="1" applyFont="1" applyBorder="1" applyAlignment="1" applyProtection="1">
      <alignment horizontal="center" vertical="center" wrapText="1"/>
      <protection locked="0"/>
    </xf>
    <xf numFmtId="9" fontId="16" fillId="0" borderId="10" xfId="0" applyNumberFormat="1" applyFont="1" applyBorder="1" applyAlignment="1" applyProtection="1">
      <alignment horizontal="center" vertical="center" wrapText="1"/>
      <protection locked="0"/>
    </xf>
    <xf numFmtId="9" fontId="16" fillId="0" borderId="2" xfId="0" applyNumberFormat="1" applyFont="1" applyBorder="1" applyAlignment="1" applyProtection="1">
      <alignment horizontal="center" vertical="center"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 xfId="0" applyFont="1" applyBorder="1" applyAlignment="1">
      <alignment horizontal="center" vertical="center" wrapText="1"/>
    </xf>
    <xf numFmtId="0" fontId="0" fillId="8" borderId="3" xfId="0" applyFont="1" applyFill="1" applyBorder="1" applyAlignment="1">
      <alignment horizontal="center" vertical="center" wrapText="1"/>
    </xf>
    <xf numFmtId="0" fontId="0" fillId="8" borderId="10" xfId="0" applyFont="1" applyFill="1" applyBorder="1" applyAlignment="1">
      <alignment horizontal="center" vertical="center" wrapText="1"/>
    </xf>
    <xf numFmtId="0" fontId="0" fillId="8" borderId="2" xfId="0" applyFont="1" applyFill="1" applyBorder="1" applyAlignment="1">
      <alignment horizontal="center" vertical="center" wrapText="1"/>
    </xf>
    <xf numFmtId="0" fontId="0" fillId="9" borderId="3" xfId="0" applyFont="1" applyFill="1" applyBorder="1" applyAlignment="1">
      <alignment horizontal="center" vertical="center" wrapText="1"/>
    </xf>
    <xf numFmtId="0" fontId="0" fillId="9" borderId="10" xfId="0" applyFont="1" applyFill="1" applyBorder="1" applyAlignment="1">
      <alignment horizontal="center" vertical="center" wrapText="1"/>
    </xf>
    <xf numFmtId="0" fontId="0" fillId="9" borderId="2" xfId="0" applyFont="1" applyFill="1" applyBorder="1" applyAlignment="1">
      <alignment horizontal="center" vertical="center" wrapText="1"/>
    </xf>
    <xf numFmtId="0" fontId="16" fillId="0" borderId="3"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2" xfId="0" applyFont="1" applyBorder="1" applyAlignment="1">
      <alignment horizontal="center" vertical="center" wrapText="1"/>
    </xf>
    <xf numFmtId="0" fontId="1" fillId="14" borderId="1" xfId="0" applyFont="1" applyFill="1" applyBorder="1" applyAlignment="1">
      <alignment horizontal="center" vertical="center" wrapText="1"/>
    </xf>
    <xf numFmtId="0" fontId="8" fillId="14" borderId="8" xfId="0" applyFont="1" applyFill="1" applyBorder="1" applyAlignment="1">
      <alignment horizontal="center" vertical="center"/>
    </xf>
    <xf numFmtId="0" fontId="8" fillId="14" borderId="9" xfId="0" applyFont="1" applyFill="1" applyBorder="1" applyAlignment="1">
      <alignment horizontal="center" vertical="center"/>
    </xf>
    <xf numFmtId="0" fontId="4" fillId="13" borderId="4" xfId="0" applyFont="1" applyFill="1" applyBorder="1" applyAlignment="1">
      <alignment vertical="center"/>
    </xf>
    <xf numFmtId="0" fontId="0" fillId="13" borderId="5" xfId="0" applyFill="1" applyBorder="1" applyAlignment="1"/>
    <xf numFmtId="0" fontId="0" fillId="13" borderId="6" xfId="0" applyFill="1" applyBorder="1" applyAlignment="1"/>
    <xf numFmtId="0" fontId="4" fillId="13" borderId="8" xfId="0" applyFont="1" applyFill="1" applyBorder="1" applyAlignment="1">
      <alignment vertical="center"/>
    </xf>
    <xf numFmtId="0" fontId="0" fillId="13" borderId="8" xfId="0" applyFill="1" applyBorder="1" applyAlignment="1">
      <alignment vertical="center"/>
    </xf>
    <xf numFmtId="0" fontId="6" fillId="15" borderId="3" xfId="0" applyFont="1" applyFill="1" applyBorder="1" applyAlignment="1">
      <alignment vertical="top" wrapText="1"/>
    </xf>
    <xf numFmtId="0" fontId="0" fillId="15" borderId="2" xfId="0" applyFill="1" applyBorder="1" applyAlignment="1">
      <alignment vertical="top" wrapText="1"/>
    </xf>
    <xf numFmtId="0" fontId="6" fillId="14" borderId="3" xfId="0" applyFont="1" applyFill="1" applyBorder="1" applyAlignment="1">
      <alignment vertical="top" wrapText="1"/>
    </xf>
    <xf numFmtId="0" fontId="6" fillId="14" borderId="2" xfId="0" applyFont="1" applyFill="1" applyBorder="1" applyAlignment="1">
      <alignment vertical="top" wrapText="1"/>
    </xf>
    <xf numFmtId="0" fontId="0" fillId="14" borderId="2" xfId="0" applyFill="1" applyBorder="1" applyAlignment="1">
      <alignment vertical="top" wrapText="1"/>
    </xf>
    <xf numFmtId="0" fontId="3" fillId="14" borderId="8" xfId="0" applyFont="1" applyFill="1" applyBorder="1" applyAlignment="1">
      <alignment horizontal="center" vertical="center"/>
    </xf>
    <xf numFmtId="0" fontId="3" fillId="14" borderId="9" xfId="0" applyFont="1" applyFill="1" applyBorder="1" applyAlignment="1">
      <alignment horizontal="center" vertical="center"/>
    </xf>
    <xf numFmtId="0" fontId="4" fillId="13" borderId="8" xfId="0" applyFont="1" applyFill="1" applyBorder="1" applyAlignment="1">
      <alignment vertical="center" wrapText="1"/>
    </xf>
    <xf numFmtId="9" fontId="12" fillId="10" borderId="3" xfId="0" applyNumberFormat="1" applyFont="1" applyFill="1" applyBorder="1" applyAlignment="1" applyProtection="1">
      <alignment horizontal="center" vertical="top" wrapText="1"/>
    </xf>
    <xf numFmtId="9" fontId="12" fillId="10" borderId="10" xfId="0" applyNumberFormat="1" applyFont="1" applyFill="1" applyBorder="1" applyAlignment="1" applyProtection="1">
      <alignment horizontal="center" vertical="top" wrapText="1"/>
    </xf>
    <xf numFmtId="0" fontId="3" fillId="13" borderId="8" xfId="0" applyFont="1" applyFill="1" applyBorder="1" applyAlignment="1">
      <alignment horizontal="center" vertical="center"/>
    </xf>
    <xf numFmtId="0" fontId="3" fillId="13" borderId="9" xfId="0" applyFont="1" applyFill="1" applyBorder="1" applyAlignment="1">
      <alignment horizontal="center" vertical="center"/>
    </xf>
  </cellXfs>
  <cellStyles count="1">
    <cellStyle name="Normaali" xfId="0" builtinId="0"/>
  </cellStyles>
  <dxfs count="235">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s>
  <tableStyles count="0" defaultTableStyle="TableStyleMedium2" defaultPivotStyle="PivotStyleLight16"/>
  <colors>
    <mruColors>
      <color rgb="FF69D8D7"/>
      <color rgb="FF003479"/>
      <color rgb="FFFFC658"/>
      <color rgb="FFF07830"/>
      <color rgb="FFFFB4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pivotCacheDefinition" Target="pivotCache/pivotCacheDefinition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pivotSource>
    <c:name>[Kriittisten kohteiden luokittelu.xlsx]1 - Luokittelu ja raportti!PivotTable17</c:name>
    <c:fmtId val="1"/>
  </c:pivotSource>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Tuotosten prioriteettiluokkien</a:t>
            </a:r>
            <a:r>
              <a:rPr lang="en-US" baseline="0"/>
              <a:t> jakauma</a:t>
            </a:r>
            <a:endParaRPr lang="en-US"/>
          </a:p>
        </c:rich>
      </c:tx>
      <c:layout>
        <c:manualLayout>
          <c:xMode val="edge"/>
          <c:yMode val="edge"/>
          <c:x val="3.1164789551310339E-2"/>
          <c:y val="5.8478032215798809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fi-FI"/>
        </a:p>
      </c:txPr>
    </c:title>
    <c:autoTitleDeleted val="0"/>
    <c:pivotFmts>
      <c:pivotFmt>
        <c:idx val="0"/>
        <c:spPr>
          <a:solidFill>
            <a:srgbClr val="FFFF00"/>
          </a:solidFill>
          <a:ln>
            <a:noFill/>
          </a:ln>
          <a:effectLst>
            <a:outerShdw blurRad="254000" sx="102000" sy="102000" algn="ctr" rotWithShape="0">
              <a:prstClr val="black">
                <a:alpha val="20000"/>
              </a:prstClr>
            </a:outerShdw>
          </a:effectLst>
        </c:spPr>
        <c:marker>
          <c:symbol val="none"/>
        </c:marker>
        <c:dLbl>
          <c:idx val="0"/>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i-FI"/>
            </a:p>
          </c:txPr>
          <c:dLblPos val="ctr"/>
          <c:showLegendKey val="0"/>
          <c:showVal val="0"/>
          <c:showCatName val="1"/>
          <c:showSerName val="0"/>
          <c:showPercent val="1"/>
          <c:showBubbleSize val="0"/>
          <c:extLst>
            <c:ext xmlns:c15="http://schemas.microsoft.com/office/drawing/2012/chart" uri="{CE6537A1-D6FC-4f65-9D91-7224C49458BB}"/>
          </c:extLst>
        </c:dLbl>
      </c:pivotFmt>
      <c:pivotFmt>
        <c:idx val="1"/>
        <c:spPr>
          <a:solidFill>
            <a:srgbClr val="FFFF00"/>
          </a:solidFill>
          <a:ln>
            <a:noFill/>
          </a:ln>
          <a:effectLst>
            <a:outerShdw blurRad="254000" sx="102000" sy="102000" algn="ctr" rotWithShape="0">
              <a:prstClr val="black">
                <a:alpha val="20000"/>
              </a:prstClr>
            </a:outerShdw>
          </a:effectLst>
        </c:spPr>
      </c:pivotFmt>
      <c:pivotFmt>
        <c:idx val="2"/>
        <c:spPr>
          <a:solidFill>
            <a:srgbClr val="FF0000"/>
          </a:solidFill>
          <a:ln>
            <a:noFill/>
          </a:ln>
          <a:effectLst>
            <a:outerShdw blurRad="254000" sx="102000" sy="102000" algn="ctr" rotWithShape="0">
              <a:prstClr val="black">
                <a:alpha val="20000"/>
              </a:prstClr>
            </a:outerShdw>
          </a:effectLst>
        </c:spPr>
      </c:pivotFmt>
      <c:pivotFmt>
        <c:idx val="3"/>
        <c:spPr>
          <a:solidFill>
            <a:schemeClr val="accent1"/>
          </a:solidFill>
          <a:ln>
            <a:noFill/>
          </a:ln>
          <a:effectLst>
            <a:outerShdw blurRad="254000" sx="102000" sy="102000" algn="ctr" rotWithShape="0">
              <a:prstClr val="black">
                <a:alpha val="20000"/>
              </a:prstClr>
            </a:outerShdw>
          </a:effectLst>
        </c:spPr>
        <c:marker>
          <c:symbol val="none"/>
        </c:marker>
        <c:dLbl>
          <c:idx val="0"/>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i-FI"/>
            </a:p>
          </c:txPr>
          <c:dLblPos val="ctr"/>
          <c:showLegendKey val="0"/>
          <c:showVal val="1"/>
          <c:showCatName val="0"/>
          <c:showSerName val="0"/>
          <c:showPercent val="1"/>
          <c:showBubbleSize val="0"/>
          <c:extLst>
            <c:ext xmlns:c15="http://schemas.microsoft.com/office/drawing/2012/chart" uri="{CE6537A1-D6FC-4f65-9D91-7224C49458BB}"/>
          </c:extLst>
        </c:dLbl>
      </c:pivotFmt>
      <c:pivotFmt>
        <c:idx val="4"/>
        <c:spPr>
          <a:solidFill>
            <a:srgbClr val="FF0000"/>
          </a:solidFill>
          <a:ln>
            <a:noFill/>
          </a:ln>
          <a:effectLst>
            <a:outerShdw blurRad="254000" sx="102000" sy="102000" algn="ctr" rotWithShape="0">
              <a:prstClr val="black">
                <a:alpha val="20000"/>
              </a:prstClr>
            </a:outerShdw>
          </a:effectLst>
        </c:spPr>
      </c:pivotFmt>
      <c:pivotFmt>
        <c:idx val="5"/>
        <c:spPr>
          <a:solidFill>
            <a:srgbClr val="FFC000"/>
          </a:solidFill>
          <a:ln>
            <a:noFill/>
          </a:ln>
          <a:effectLst>
            <a:outerShdw blurRad="254000" sx="102000" sy="102000" algn="ctr" rotWithShape="0">
              <a:prstClr val="black">
                <a:alpha val="20000"/>
              </a:prstClr>
            </a:outerShdw>
          </a:effectLst>
        </c:spPr>
      </c:pivotFmt>
      <c:pivotFmt>
        <c:idx val="6"/>
        <c:spPr>
          <a:solidFill>
            <a:srgbClr val="FFFF00"/>
          </a:solidFill>
          <a:ln>
            <a:noFill/>
          </a:ln>
          <a:effectLst>
            <a:outerShdw blurRad="254000" sx="102000" sy="102000" algn="ctr" rotWithShape="0">
              <a:prstClr val="black">
                <a:alpha val="20000"/>
              </a:prstClr>
            </a:outerShdw>
          </a:effectLst>
        </c:spPr>
      </c:pivotFmt>
    </c:pivotFmts>
    <c:plotArea>
      <c:layout/>
      <c:pieChart>
        <c:varyColors val="1"/>
        <c:ser>
          <c:idx val="0"/>
          <c:order val="0"/>
          <c:tx>
            <c:strRef>
              <c:f>'1 - Luokittelu ja raportti'!$H$5</c:f>
              <c:strCache>
                <c:ptCount val="1"/>
                <c:pt idx="0">
                  <c:v>Summa</c:v>
                </c:pt>
              </c:strCache>
            </c:strRef>
          </c:tx>
          <c:dPt>
            <c:idx val="0"/>
            <c:bubble3D val="0"/>
            <c:spPr>
              <a:solidFill>
                <a:srgbClr val="FFC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73B3-43A7-A3DF-1F95F383727F}"/>
              </c:ext>
            </c:extLst>
          </c:dPt>
          <c:dPt>
            <c:idx val="1"/>
            <c:bubble3D val="0"/>
            <c:spPr>
              <a:solidFill>
                <a:srgbClr val="FFFF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73B3-43A7-A3DF-1F95F383727F}"/>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8-73B3-43A7-A3DF-1F95F383727F}"/>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i-FI"/>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'1 - Luokittelu ja raportti'!$G$6:$G$8</c:f>
              <c:strCache>
                <c:ptCount val="2"/>
                <c:pt idx="0">
                  <c:v>2</c:v>
                </c:pt>
                <c:pt idx="1">
                  <c:v>3</c:v>
                </c:pt>
              </c:strCache>
            </c:strRef>
          </c:cat>
          <c:val>
            <c:numRef>
              <c:f>'1 - Luokittelu ja raportti'!$H$6:$H$8</c:f>
              <c:numCache>
                <c:formatCode>General</c:formatCode>
                <c:ptCount val="2"/>
                <c:pt idx="0">
                  <c:v>2</c:v>
                </c:pt>
                <c:pt idx="1">
                  <c:v>1</c:v>
                </c:pt>
              </c:numCache>
            </c:numRef>
          </c:val>
          <c:extLst>
            <c:ext xmlns:c16="http://schemas.microsoft.com/office/drawing/2014/chart" uri="{C3380CC4-5D6E-409C-BE32-E72D297353CC}">
              <c16:uniqueId val="{00000005-73B3-43A7-A3DF-1F95F383727F}"/>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fi-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i-FI"/>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pivotSource>
    <c:name>[Kriittisten kohteiden luokittelu.xlsx]1 - Luokittelu ja raportti!PivotTable2</c:name>
    <c:fmtId val="0"/>
  </c:pivotSource>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Tuotannontekijät kriittisyysluokittain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fi-FI"/>
        </a:p>
      </c:txPr>
    </c:title>
    <c:autoTitleDeleted val="0"/>
    <c:pivotFmts>
      <c:pivotFmt>
        <c:idx val="0"/>
        <c:spPr>
          <a:solidFill>
            <a:schemeClr val="accent1"/>
          </a:solidFill>
          <a:ln>
            <a:noFill/>
          </a:ln>
          <a:effectLst>
            <a:outerShdw blurRad="254000" sx="102000" sy="102000" algn="ctr" rotWithShape="0">
              <a:prstClr val="black">
                <a:alpha val="20000"/>
              </a:prstClr>
            </a:outerShdw>
          </a:effectLst>
        </c:spPr>
        <c:marker>
          <c:symbol val="none"/>
        </c:marker>
        <c:dLbl>
          <c:idx val="0"/>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i-FI"/>
            </a:p>
          </c:txPr>
          <c:dLblPos val="ctr"/>
          <c:showLegendKey val="0"/>
          <c:showVal val="1"/>
          <c:showCatName val="0"/>
          <c:showSerName val="0"/>
          <c:showPercent val="1"/>
          <c:showBubbleSize val="0"/>
          <c:extLst>
            <c:ext xmlns:c15="http://schemas.microsoft.com/office/drawing/2012/chart" uri="{CE6537A1-D6FC-4f65-9D91-7224C49458BB}"/>
          </c:extLst>
        </c:dLbl>
      </c:pivotFmt>
      <c:pivotFmt>
        <c:idx val="1"/>
        <c:spPr>
          <a:solidFill>
            <a:srgbClr val="FF0000"/>
          </a:solidFill>
          <a:ln>
            <a:noFill/>
          </a:ln>
          <a:effectLst>
            <a:outerShdw blurRad="254000" sx="102000" sy="102000" algn="ctr" rotWithShape="0">
              <a:prstClr val="black">
                <a:alpha val="20000"/>
              </a:prstClr>
            </a:outerShdw>
          </a:effectLst>
        </c:spPr>
      </c:pivotFmt>
      <c:pivotFmt>
        <c:idx val="2"/>
        <c:spPr>
          <a:solidFill>
            <a:srgbClr val="FFC000"/>
          </a:solidFill>
          <a:ln>
            <a:noFill/>
          </a:ln>
          <a:effectLst>
            <a:outerShdw blurRad="254000" sx="102000" sy="102000" algn="ctr" rotWithShape="0">
              <a:prstClr val="black">
                <a:alpha val="20000"/>
              </a:prstClr>
            </a:outerShdw>
          </a:effectLst>
        </c:spPr>
      </c:pivotFmt>
      <c:pivotFmt>
        <c:idx val="3"/>
        <c:spPr>
          <a:solidFill>
            <a:srgbClr val="FFFF00"/>
          </a:solidFill>
          <a:ln>
            <a:noFill/>
          </a:ln>
          <a:effectLst>
            <a:outerShdw blurRad="254000" sx="102000" sy="102000" algn="ctr" rotWithShape="0">
              <a:prstClr val="black">
                <a:alpha val="20000"/>
              </a:prstClr>
            </a:outerShdw>
          </a:effectLst>
        </c:spPr>
      </c:pivotFmt>
    </c:pivotFmts>
    <c:plotArea>
      <c:layout/>
      <c:pieChart>
        <c:varyColors val="1"/>
        <c:ser>
          <c:idx val="0"/>
          <c:order val="0"/>
          <c:tx>
            <c:strRef>
              <c:f>'1 - Luokittelu ja raportti'!$O$1</c:f>
              <c:strCache>
                <c:ptCount val="1"/>
                <c:pt idx="0">
                  <c:v>Summa</c:v>
                </c:pt>
              </c:strCache>
            </c:strRef>
          </c:tx>
          <c:dPt>
            <c:idx val="0"/>
            <c:bubble3D val="0"/>
            <c:spPr>
              <a:solidFill>
                <a:srgbClr val="FF0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345D-4D23-8648-1AB7B4B4FA71}"/>
              </c:ext>
            </c:extLst>
          </c:dPt>
          <c:dPt>
            <c:idx val="1"/>
            <c:bubble3D val="0"/>
            <c:spPr>
              <a:solidFill>
                <a:srgbClr val="FFC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345D-4D23-8648-1AB7B4B4FA71}"/>
              </c:ext>
            </c:extLst>
          </c:dPt>
          <c:dPt>
            <c:idx val="2"/>
            <c:bubble3D val="0"/>
            <c:spPr>
              <a:solidFill>
                <a:srgbClr val="FFFF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345D-4D23-8648-1AB7B4B4FA71}"/>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i-FI"/>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'1 - Luokittelu ja raportti'!$N$2:$N$5</c:f>
              <c:strCache>
                <c:ptCount val="3"/>
                <c:pt idx="0">
                  <c:v>1</c:v>
                </c:pt>
                <c:pt idx="1">
                  <c:v>2</c:v>
                </c:pt>
                <c:pt idx="2">
                  <c:v>3</c:v>
                </c:pt>
              </c:strCache>
            </c:strRef>
          </c:cat>
          <c:val>
            <c:numRef>
              <c:f>'1 - Luokittelu ja raportti'!$O$2:$O$5</c:f>
              <c:numCache>
                <c:formatCode>General</c:formatCode>
                <c:ptCount val="3"/>
                <c:pt idx="0">
                  <c:v>3</c:v>
                </c:pt>
                <c:pt idx="1">
                  <c:v>1</c:v>
                </c:pt>
                <c:pt idx="2">
                  <c:v>1</c:v>
                </c:pt>
              </c:numCache>
            </c:numRef>
          </c:val>
          <c:extLst>
            <c:ext xmlns:c16="http://schemas.microsoft.com/office/drawing/2014/chart" uri="{C3380CC4-5D6E-409C-BE32-E72D297353CC}">
              <c16:uniqueId val="{00000001-345D-4D23-8648-1AB7B4B4FA71}"/>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fi-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i-FI"/>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pivotSource>
    <c:name>[Kriittisten kohteiden luokittelu.xlsx]1 - Luokittelu ja raportti!PivotTable3</c:name>
    <c:fmtId val="0"/>
  </c:pivotSource>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Osatekijät kriittisyysluokittain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fi-FI"/>
        </a:p>
      </c:txPr>
    </c:title>
    <c:autoTitleDeleted val="0"/>
    <c:pivotFmts>
      <c:pivotFmt>
        <c:idx val="0"/>
        <c:spPr>
          <a:solidFill>
            <a:schemeClr val="accent1"/>
          </a:solidFill>
          <a:ln>
            <a:noFill/>
          </a:ln>
          <a:effectLst>
            <a:outerShdw blurRad="254000" sx="102000" sy="102000" algn="ctr" rotWithShape="0">
              <a:prstClr val="black">
                <a:alpha val="20000"/>
              </a:prstClr>
            </a:outerShdw>
          </a:effectLst>
        </c:spPr>
        <c:marker>
          <c:symbol val="none"/>
        </c:marker>
        <c:dLbl>
          <c:idx val="0"/>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i-FI"/>
            </a:p>
          </c:txPr>
          <c:dLblPos val="ctr"/>
          <c:showLegendKey val="0"/>
          <c:showVal val="1"/>
          <c:showCatName val="0"/>
          <c:showSerName val="0"/>
          <c:showPercent val="1"/>
          <c:showBubbleSize val="0"/>
          <c:extLst>
            <c:ext xmlns:c15="http://schemas.microsoft.com/office/drawing/2012/chart" uri="{CE6537A1-D6FC-4f65-9D91-7224C49458BB}"/>
          </c:extLst>
        </c:dLbl>
      </c:pivotFmt>
      <c:pivotFmt>
        <c:idx val="1"/>
        <c:spPr>
          <a:solidFill>
            <a:srgbClr val="FFFF00"/>
          </a:solidFill>
          <a:ln>
            <a:noFill/>
          </a:ln>
          <a:effectLst>
            <a:outerShdw blurRad="254000" sx="102000" sy="102000" algn="ctr" rotWithShape="0">
              <a:prstClr val="black">
                <a:alpha val="20000"/>
              </a:prstClr>
            </a:outerShdw>
          </a:effectLst>
        </c:spPr>
      </c:pivotFmt>
      <c:pivotFmt>
        <c:idx val="2"/>
        <c:spPr>
          <a:solidFill>
            <a:srgbClr val="FFC000"/>
          </a:solidFill>
          <a:ln>
            <a:noFill/>
          </a:ln>
          <a:effectLst>
            <a:outerShdw blurRad="254000" sx="102000" sy="102000" algn="ctr" rotWithShape="0">
              <a:prstClr val="black">
                <a:alpha val="20000"/>
              </a:prstClr>
            </a:outerShdw>
          </a:effectLst>
        </c:spPr>
      </c:pivotFmt>
      <c:pivotFmt>
        <c:idx val="3"/>
        <c:spPr>
          <a:solidFill>
            <a:srgbClr val="FF0000"/>
          </a:solidFill>
          <a:ln>
            <a:noFill/>
          </a:ln>
          <a:effectLst>
            <a:outerShdw blurRad="254000" sx="102000" sy="102000" algn="ctr" rotWithShape="0">
              <a:prstClr val="black">
                <a:alpha val="20000"/>
              </a:prstClr>
            </a:outerShdw>
          </a:effectLst>
        </c:spPr>
      </c:pivotFmt>
    </c:pivotFmts>
    <c:plotArea>
      <c:layout/>
      <c:pieChart>
        <c:varyColors val="1"/>
        <c:ser>
          <c:idx val="0"/>
          <c:order val="0"/>
          <c:tx>
            <c:strRef>
              <c:f>'1 - Luokittelu ja raportti'!$W$1</c:f>
              <c:strCache>
                <c:ptCount val="1"/>
                <c:pt idx="0">
                  <c:v>Summa</c:v>
                </c:pt>
              </c:strCache>
            </c:strRef>
          </c:tx>
          <c:dPt>
            <c:idx val="0"/>
            <c:bubble3D val="0"/>
            <c:spPr>
              <a:solidFill>
                <a:srgbClr val="FF0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92C6-48E2-90AD-71D2952EA504}"/>
              </c:ext>
            </c:extLst>
          </c:dPt>
          <c:dPt>
            <c:idx val="1"/>
            <c:bubble3D val="0"/>
            <c:spPr>
              <a:solidFill>
                <a:srgbClr val="FFC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92C6-48E2-90AD-71D2952EA504}"/>
              </c:ext>
            </c:extLst>
          </c:dPt>
          <c:dPt>
            <c:idx val="2"/>
            <c:bubble3D val="0"/>
            <c:spPr>
              <a:solidFill>
                <a:srgbClr val="FFFF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92C6-48E2-90AD-71D2952EA504}"/>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i-FI"/>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'1 - Luokittelu ja raportti'!$V$2:$V$5</c:f>
              <c:strCache>
                <c:ptCount val="3"/>
                <c:pt idx="0">
                  <c:v>1</c:v>
                </c:pt>
                <c:pt idx="1">
                  <c:v>2</c:v>
                </c:pt>
                <c:pt idx="2">
                  <c:v>3</c:v>
                </c:pt>
              </c:strCache>
            </c:strRef>
          </c:cat>
          <c:val>
            <c:numRef>
              <c:f>'1 - Luokittelu ja raportti'!$W$2:$W$5</c:f>
              <c:numCache>
                <c:formatCode>General</c:formatCode>
                <c:ptCount val="3"/>
                <c:pt idx="0">
                  <c:v>1</c:v>
                </c:pt>
                <c:pt idx="1">
                  <c:v>2</c:v>
                </c:pt>
                <c:pt idx="2">
                  <c:v>1</c:v>
                </c:pt>
              </c:numCache>
            </c:numRef>
          </c:val>
          <c:extLst>
            <c:ext xmlns:c16="http://schemas.microsoft.com/office/drawing/2014/chart" uri="{C3380CC4-5D6E-409C-BE32-E72D297353CC}">
              <c16:uniqueId val="{00000001-92C6-48E2-90AD-71D2952EA504}"/>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fi-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i-FI"/>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10885</xdr:colOff>
      <xdr:row>8</xdr:row>
      <xdr:rowOff>152484</xdr:rowOff>
    </xdr:from>
    <xdr:to>
      <xdr:col>13</xdr:col>
      <xdr:colOff>359227</xdr:colOff>
      <xdr:row>18</xdr:row>
      <xdr:rowOff>468882</xdr:rowOff>
    </xdr:to>
    <xdr:sp macro="" textlink="">
      <xdr:nvSpPr>
        <xdr:cNvPr id="90" name="Arrow: Pentagon 89">
          <a:extLst>
            <a:ext uri="{FF2B5EF4-FFF2-40B4-BE49-F238E27FC236}">
              <a16:creationId xmlns:a16="http://schemas.microsoft.com/office/drawing/2014/main" id="{208242DA-8D9D-49D9-896C-260CF26473A4}"/>
            </a:ext>
          </a:extLst>
        </xdr:cNvPr>
        <xdr:cNvSpPr/>
      </xdr:nvSpPr>
      <xdr:spPr>
        <a:xfrm rot="5400000">
          <a:off x="4751257" y="-81202"/>
          <a:ext cx="3429712" cy="12213770"/>
        </a:xfrm>
        <a:prstGeom prst="homePlate">
          <a:avLst>
            <a:gd name="adj" fmla="val 13132"/>
          </a:avLst>
        </a:prstGeom>
        <a:gradFill flip="none" rotWithShape="1">
          <a:gsLst>
            <a:gs pos="0">
              <a:schemeClr val="bg1"/>
            </a:gs>
            <a:gs pos="100000">
              <a:srgbClr val="FDFDFD"/>
            </a:gs>
            <a:gs pos="69000">
              <a:schemeClr val="bg1">
                <a:lumMod val="95000"/>
              </a:schemeClr>
            </a:gs>
          </a:gsLst>
          <a:lin ang="600000" scaled="0"/>
          <a:tileRect/>
        </a:gradFill>
        <a:ln>
          <a:noFill/>
        </a:ln>
        <a:effectLst>
          <a:outerShdw blurRad="127000" dist="50800" dir="5400000" sx="101000" sy="101000" algn="t" rotWithShape="0">
            <a:prstClr val="black">
              <a:alpha val="6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54000" tIns="54000" rIns="54000" bIns="54000" numCol="1" spcCol="0" rtlCol="0" fromWordArt="0" anchor="ctr" anchorCtr="0" forceAA="0" compatLnSpc="1">
          <a:prstTxWarp prst="textNoShape">
            <a:avLst/>
          </a:prstTxWarp>
          <a:noAutofit/>
        </a:bodyPr>
        <a:lstStyle>
          <a:defPPr>
            <a:defRPr lang="fi-FI"/>
          </a:defPPr>
          <a:lvl1pPr marL="0" algn="l" defTabSz="914377" rtl="0" eaLnBrk="1" latinLnBrk="0" hangingPunct="1">
            <a:defRPr sz="1800" kern="1200">
              <a:solidFill>
                <a:schemeClr val="lt1"/>
              </a:solidFill>
              <a:latin typeface="+mn-lt"/>
              <a:ea typeface="+mn-ea"/>
              <a:cs typeface="+mn-cs"/>
            </a:defRPr>
          </a:lvl1pPr>
          <a:lvl2pPr marL="457189" algn="l" defTabSz="914377" rtl="0" eaLnBrk="1" latinLnBrk="0" hangingPunct="1">
            <a:defRPr sz="1800" kern="1200">
              <a:solidFill>
                <a:schemeClr val="lt1"/>
              </a:solidFill>
              <a:latin typeface="+mn-lt"/>
              <a:ea typeface="+mn-ea"/>
              <a:cs typeface="+mn-cs"/>
            </a:defRPr>
          </a:lvl2pPr>
          <a:lvl3pPr marL="914377" algn="l" defTabSz="914377" rtl="0" eaLnBrk="1" latinLnBrk="0" hangingPunct="1">
            <a:defRPr sz="1800" kern="1200">
              <a:solidFill>
                <a:schemeClr val="lt1"/>
              </a:solidFill>
              <a:latin typeface="+mn-lt"/>
              <a:ea typeface="+mn-ea"/>
              <a:cs typeface="+mn-cs"/>
            </a:defRPr>
          </a:lvl3pPr>
          <a:lvl4pPr marL="1371566" algn="l" defTabSz="914377" rtl="0" eaLnBrk="1" latinLnBrk="0" hangingPunct="1">
            <a:defRPr sz="1800" kern="1200">
              <a:solidFill>
                <a:schemeClr val="lt1"/>
              </a:solidFill>
              <a:latin typeface="+mn-lt"/>
              <a:ea typeface="+mn-ea"/>
              <a:cs typeface="+mn-cs"/>
            </a:defRPr>
          </a:lvl4pPr>
          <a:lvl5pPr marL="1828754" algn="l" defTabSz="914377" rtl="0" eaLnBrk="1" latinLnBrk="0" hangingPunct="1">
            <a:defRPr sz="1800" kern="1200">
              <a:solidFill>
                <a:schemeClr val="lt1"/>
              </a:solidFill>
              <a:latin typeface="+mn-lt"/>
              <a:ea typeface="+mn-ea"/>
              <a:cs typeface="+mn-cs"/>
            </a:defRPr>
          </a:lvl5pPr>
          <a:lvl6pPr marL="2285943" algn="l" defTabSz="914377" rtl="0" eaLnBrk="1" latinLnBrk="0" hangingPunct="1">
            <a:defRPr sz="1800" kern="1200">
              <a:solidFill>
                <a:schemeClr val="lt1"/>
              </a:solidFill>
              <a:latin typeface="+mn-lt"/>
              <a:ea typeface="+mn-ea"/>
              <a:cs typeface="+mn-cs"/>
            </a:defRPr>
          </a:lvl6pPr>
          <a:lvl7pPr marL="2743131" algn="l" defTabSz="914377" rtl="0" eaLnBrk="1" latinLnBrk="0" hangingPunct="1">
            <a:defRPr sz="1800" kern="1200">
              <a:solidFill>
                <a:schemeClr val="lt1"/>
              </a:solidFill>
              <a:latin typeface="+mn-lt"/>
              <a:ea typeface="+mn-ea"/>
              <a:cs typeface="+mn-cs"/>
            </a:defRPr>
          </a:lvl7pPr>
          <a:lvl8pPr marL="3200320" algn="l" defTabSz="914377" rtl="0" eaLnBrk="1" latinLnBrk="0" hangingPunct="1">
            <a:defRPr sz="1800" kern="1200">
              <a:solidFill>
                <a:schemeClr val="lt1"/>
              </a:solidFill>
              <a:latin typeface="+mn-lt"/>
              <a:ea typeface="+mn-ea"/>
              <a:cs typeface="+mn-cs"/>
            </a:defRPr>
          </a:lvl8pPr>
          <a:lvl9pPr marL="3657509" algn="l" defTabSz="914377" rtl="0" eaLnBrk="1" latinLnBrk="0" hangingPunct="1">
            <a:defRPr sz="1800" kern="1200">
              <a:solidFill>
                <a:schemeClr val="lt1"/>
              </a:solidFill>
              <a:latin typeface="+mn-lt"/>
              <a:ea typeface="+mn-ea"/>
              <a:cs typeface="+mn-cs"/>
            </a:defRPr>
          </a:lvl9pPr>
        </a:lstStyle>
        <a:p>
          <a:pPr algn="ctr"/>
          <a:endParaRPr lang="et-EE" sz="900">
            <a:solidFill>
              <a:schemeClr val="bg1"/>
            </a:solidFill>
          </a:endParaRPr>
        </a:p>
      </xdr:txBody>
    </xdr:sp>
    <xdr:clientData/>
  </xdr:twoCellAnchor>
  <xdr:twoCellAnchor>
    <xdr:from>
      <xdr:col>5</xdr:col>
      <xdr:colOff>110366</xdr:colOff>
      <xdr:row>11</xdr:row>
      <xdr:rowOff>106534</xdr:rowOff>
    </xdr:from>
    <xdr:to>
      <xdr:col>9</xdr:col>
      <xdr:colOff>47966</xdr:colOff>
      <xdr:row>14</xdr:row>
      <xdr:rowOff>67918</xdr:rowOff>
    </xdr:to>
    <xdr:sp macro="" textlink="">
      <xdr:nvSpPr>
        <xdr:cNvPr id="91" name="Arrow: Chevron 90">
          <a:extLst>
            <a:ext uri="{FF2B5EF4-FFF2-40B4-BE49-F238E27FC236}">
              <a16:creationId xmlns:a16="http://schemas.microsoft.com/office/drawing/2014/main" id="{A10006DA-8123-4140-8C80-FE41A505C21B}"/>
            </a:ext>
          </a:extLst>
        </xdr:cNvPr>
        <xdr:cNvSpPr/>
      </xdr:nvSpPr>
      <xdr:spPr>
        <a:xfrm>
          <a:off x="7425566" y="4994220"/>
          <a:ext cx="2397771" cy="527441"/>
        </a:xfrm>
        <a:prstGeom prst="chevron">
          <a:avLst/>
        </a:prstGeom>
        <a:solidFill>
          <a:srgbClr val="003479"/>
        </a:solidFill>
        <a:ln w="15875">
          <a:solidFill>
            <a:srgbClr val="FFFFFF"/>
          </a:solidFill>
          <a:prstDash val="dash"/>
        </a:ln>
        <a:effectLst>
          <a:outerShdw blurRad="50800" dist="25400" dir="2700000" algn="tl" rotWithShape="0">
            <a:schemeClr val="accent3">
              <a:alpha val="4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lIns="612000" tIns="54000" rIns="54000" bIns="54000" rtlCol="0" anchor="ctr"/>
        <a:lstStyle>
          <a:defPPr>
            <a:defRPr lang="fi-FI"/>
          </a:defPPr>
          <a:lvl1pPr marL="0" algn="l" defTabSz="914377" rtl="0" eaLnBrk="1" latinLnBrk="0" hangingPunct="1">
            <a:defRPr sz="1800" kern="1200">
              <a:solidFill>
                <a:schemeClr val="lt1"/>
              </a:solidFill>
              <a:latin typeface="+mn-lt"/>
              <a:ea typeface="+mn-ea"/>
              <a:cs typeface="+mn-cs"/>
            </a:defRPr>
          </a:lvl1pPr>
          <a:lvl2pPr marL="457189" algn="l" defTabSz="914377" rtl="0" eaLnBrk="1" latinLnBrk="0" hangingPunct="1">
            <a:defRPr sz="1800" kern="1200">
              <a:solidFill>
                <a:schemeClr val="lt1"/>
              </a:solidFill>
              <a:latin typeface="+mn-lt"/>
              <a:ea typeface="+mn-ea"/>
              <a:cs typeface="+mn-cs"/>
            </a:defRPr>
          </a:lvl2pPr>
          <a:lvl3pPr marL="914377" algn="l" defTabSz="914377" rtl="0" eaLnBrk="1" latinLnBrk="0" hangingPunct="1">
            <a:defRPr sz="1800" kern="1200">
              <a:solidFill>
                <a:schemeClr val="lt1"/>
              </a:solidFill>
              <a:latin typeface="+mn-lt"/>
              <a:ea typeface="+mn-ea"/>
              <a:cs typeface="+mn-cs"/>
            </a:defRPr>
          </a:lvl3pPr>
          <a:lvl4pPr marL="1371566" algn="l" defTabSz="914377" rtl="0" eaLnBrk="1" latinLnBrk="0" hangingPunct="1">
            <a:defRPr sz="1800" kern="1200">
              <a:solidFill>
                <a:schemeClr val="lt1"/>
              </a:solidFill>
              <a:latin typeface="+mn-lt"/>
              <a:ea typeface="+mn-ea"/>
              <a:cs typeface="+mn-cs"/>
            </a:defRPr>
          </a:lvl4pPr>
          <a:lvl5pPr marL="1828754" algn="l" defTabSz="914377" rtl="0" eaLnBrk="1" latinLnBrk="0" hangingPunct="1">
            <a:defRPr sz="1800" kern="1200">
              <a:solidFill>
                <a:schemeClr val="lt1"/>
              </a:solidFill>
              <a:latin typeface="+mn-lt"/>
              <a:ea typeface="+mn-ea"/>
              <a:cs typeface="+mn-cs"/>
            </a:defRPr>
          </a:lvl5pPr>
          <a:lvl6pPr marL="2285943" algn="l" defTabSz="914377" rtl="0" eaLnBrk="1" latinLnBrk="0" hangingPunct="1">
            <a:defRPr sz="1800" kern="1200">
              <a:solidFill>
                <a:schemeClr val="lt1"/>
              </a:solidFill>
              <a:latin typeface="+mn-lt"/>
              <a:ea typeface="+mn-ea"/>
              <a:cs typeface="+mn-cs"/>
            </a:defRPr>
          </a:lvl6pPr>
          <a:lvl7pPr marL="2743131" algn="l" defTabSz="914377" rtl="0" eaLnBrk="1" latinLnBrk="0" hangingPunct="1">
            <a:defRPr sz="1800" kern="1200">
              <a:solidFill>
                <a:schemeClr val="lt1"/>
              </a:solidFill>
              <a:latin typeface="+mn-lt"/>
              <a:ea typeface="+mn-ea"/>
              <a:cs typeface="+mn-cs"/>
            </a:defRPr>
          </a:lvl7pPr>
          <a:lvl8pPr marL="3200320" algn="l" defTabSz="914377" rtl="0" eaLnBrk="1" latinLnBrk="0" hangingPunct="1">
            <a:defRPr sz="1800" kern="1200">
              <a:solidFill>
                <a:schemeClr val="lt1"/>
              </a:solidFill>
              <a:latin typeface="+mn-lt"/>
              <a:ea typeface="+mn-ea"/>
              <a:cs typeface="+mn-cs"/>
            </a:defRPr>
          </a:lvl8pPr>
          <a:lvl9pPr marL="3657509" algn="l" defTabSz="914377" rtl="0" eaLnBrk="1" latinLnBrk="0" hangingPunct="1">
            <a:defRPr sz="1800" kern="1200">
              <a:solidFill>
                <a:schemeClr val="lt1"/>
              </a:solidFill>
              <a:latin typeface="+mn-lt"/>
              <a:ea typeface="+mn-ea"/>
              <a:cs typeface="+mn-cs"/>
            </a:defRPr>
          </a:lvl9pPr>
        </a:lstStyle>
        <a:p>
          <a:r>
            <a:rPr lang="fi-FI" sz="1200">
              <a:solidFill>
                <a:schemeClr val="bg1"/>
              </a:solidFill>
            </a:rPr>
            <a:t>Osatekijät</a:t>
          </a:r>
          <a:endParaRPr lang="et-EE" sz="1200">
            <a:solidFill>
              <a:schemeClr val="bg1"/>
            </a:solidFill>
          </a:endParaRPr>
        </a:p>
      </xdr:txBody>
    </xdr:sp>
    <xdr:clientData/>
  </xdr:twoCellAnchor>
  <xdr:twoCellAnchor>
    <xdr:from>
      <xdr:col>3</xdr:col>
      <xdr:colOff>3394408</xdr:colOff>
      <xdr:row>11</xdr:row>
      <xdr:rowOff>106534</xdr:rowOff>
    </xdr:from>
    <xdr:to>
      <xdr:col>5</xdr:col>
      <xdr:colOff>334751</xdr:colOff>
      <xdr:row>14</xdr:row>
      <xdr:rowOff>67918</xdr:rowOff>
    </xdr:to>
    <xdr:sp macro="" textlink="">
      <xdr:nvSpPr>
        <xdr:cNvPr id="92" name="Arrow: Chevron 91">
          <a:extLst>
            <a:ext uri="{FF2B5EF4-FFF2-40B4-BE49-F238E27FC236}">
              <a16:creationId xmlns:a16="http://schemas.microsoft.com/office/drawing/2014/main" id="{E0D53F63-E33D-45F1-A579-20028415D77C}"/>
            </a:ext>
          </a:extLst>
        </xdr:cNvPr>
        <xdr:cNvSpPr/>
      </xdr:nvSpPr>
      <xdr:spPr>
        <a:xfrm>
          <a:off x="5266751" y="4994220"/>
          <a:ext cx="2383200" cy="527441"/>
        </a:xfrm>
        <a:prstGeom prst="chevron">
          <a:avLst/>
        </a:prstGeom>
        <a:solidFill>
          <a:srgbClr val="003479"/>
        </a:solidFill>
        <a:ln w="15875">
          <a:noFill/>
        </a:ln>
        <a:effectLst>
          <a:outerShdw blurRad="50800" dist="25400" dir="2700000" algn="tl" rotWithShape="0">
            <a:schemeClr val="accent3">
              <a:alpha val="4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lIns="576000" tIns="54000" rIns="54000" bIns="54000" rtlCol="0" anchor="ctr"/>
        <a:lstStyle>
          <a:defPPr>
            <a:defRPr lang="fi-FI"/>
          </a:defPPr>
          <a:lvl1pPr marL="0" algn="l" defTabSz="914377" rtl="0" eaLnBrk="1" latinLnBrk="0" hangingPunct="1">
            <a:defRPr sz="1800" kern="1200">
              <a:solidFill>
                <a:schemeClr val="lt1"/>
              </a:solidFill>
              <a:latin typeface="+mn-lt"/>
              <a:ea typeface="+mn-ea"/>
              <a:cs typeface="+mn-cs"/>
            </a:defRPr>
          </a:lvl1pPr>
          <a:lvl2pPr marL="457189" algn="l" defTabSz="914377" rtl="0" eaLnBrk="1" latinLnBrk="0" hangingPunct="1">
            <a:defRPr sz="1800" kern="1200">
              <a:solidFill>
                <a:schemeClr val="lt1"/>
              </a:solidFill>
              <a:latin typeface="+mn-lt"/>
              <a:ea typeface="+mn-ea"/>
              <a:cs typeface="+mn-cs"/>
            </a:defRPr>
          </a:lvl2pPr>
          <a:lvl3pPr marL="914377" algn="l" defTabSz="914377" rtl="0" eaLnBrk="1" latinLnBrk="0" hangingPunct="1">
            <a:defRPr sz="1800" kern="1200">
              <a:solidFill>
                <a:schemeClr val="lt1"/>
              </a:solidFill>
              <a:latin typeface="+mn-lt"/>
              <a:ea typeface="+mn-ea"/>
              <a:cs typeface="+mn-cs"/>
            </a:defRPr>
          </a:lvl3pPr>
          <a:lvl4pPr marL="1371566" algn="l" defTabSz="914377" rtl="0" eaLnBrk="1" latinLnBrk="0" hangingPunct="1">
            <a:defRPr sz="1800" kern="1200">
              <a:solidFill>
                <a:schemeClr val="lt1"/>
              </a:solidFill>
              <a:latin typeface="+mn-lt"/>
              <a:ea typeface="+mn-ea"/>
              <a:cs typeface="+mn-cs"/>
            </a:defRPr>
          </a:lvl4pPr>
          <a:lvl5pPr marL="1828754" algn="l" defTabSz="914377" rtl="0" eaLnBrk="1" latinLnBrk="0" hangingPunct="1">
            <a:defRPr sz="1800" kern="1200">
              <a:solidFill>
                <a:schemeClr val="lt1"/>
              </a:solidFill>
              <a:latin typeface="+mn-lt"/>
              <a:ea typeface="+mn-ea"/>
              <a:cs typeface="+mn-cs"/>
            </a:defRPr>
          </a:lvl5pPr>
          <a:lvl6pPr marL="2285943" algn="l" defTabSz="914377" rtl="0" eaLnBrk="1" latinLnBrk="0" hangingPunct="1">
            <a:defRPr sz="1800" kern="1200">
              <a:solidFill>
                <a:schemeClr val="lt1"/>
              </a:solidFill>
              <a:latin typeface="+mn-lt"/>
              <a:ea typeface="+mn-ea"/>
              <a:cs typeface="+mn-cs"/>
            </a:defRPr>
          </a:lvl6pPr>
          <a:lvl7pPr marL="2743131" algn="l" defTabSz="914377" rtl="0" eaLnBrk="1" latinLnBrk="0" hangingPunct="1">
            <a:defRPr sz="1800" kern="1200">
              <a:solidFill>
                <a:schemeClr val="lt1"/>
              </a:solidFill>
              <a:latin typeface="+mn-lt"/>
              <a:ea typeface="+mn-ea"/>
              <a:cs typeface="+mn-cs"/>
            </a:defRPr>
          </a:lvl7pPr>
          <a:lvl8pPr marL="3200320" algn="l" defTabSz="914377" rtl="0" eaLnBrk="1" latinLnBrk="0" hangingPunct="1">
            <a:defRPr sz="1800" kern="1200">
              <a:solidFill>
                <a:schemeClr val="lt1"/>
              </a:solidFill>
              <a:latin typeface="+mn-lt"/>
              <a:ea typeface="+mn-ea"/>
              <a:cs typeface="+mn-cs"/>
            </a:defRPr>
          </a:lvl8pPr>
          <a:lvl9pPr marL="3657509" algn="l" defTabSz="914377" rtl="0" eaLnBrk="1" latinLnBrk="0" hangingPunct="1">
            <a:defRPr sz="1800" kern="1200">
              <a:solidFill>
                <a:schemeClr val="lt1"/>
              </a:solidFill>
              <a:latin typeface="+mn-lt"/>
              <a:ea typeface="+mn-ea"/>
              <a:cs typeface="+mn-cs"/>
            </a:defRPr>
          </a:lvl9pPr>
        </a:lstStyle>
        <a:p>
          <a:r>
            <a:rPr lang="fi-FI" sz="1200">
              <a:solidFill>
                <a:schemeClr val="bg1"/>
              </a:solidFill>
            </a:rPr>
            <a:t>Tuotannontekijät</a:t>
          </a:r>
          <a:endParaRPr lang="et-EE" sz="1200">
            <a:solidFill>
              <a:schemeClr val="bg1"/>
            </a:solidFill>
          </a:endParaRPr>
        </a:p>
      </xdr:txBody>
    </xdr:sp>
    <xdr:clientData/>
  </xdr:twoCellAnchor>
  <xdr:twoCellAnchor>
    <xdr:from>
      <xdr:col>3</xdr:col>
      <xdr:colOff>1244623</xdr:colOff>
      <xdr:row>11</xdr:row>
      <xdr:rowOff>106534</xdr:rowOff>
    </xdr:from>
    <xdr:to>
      <xdr:col>3</xdr:col>
      <xdr:colOff>3620623</xdr:colOff>
      <xdr:row>14</xdr:row>
      <xdr:rowOff>67918</xdr:rowOff>
    </xdr:to>
    <xdr:sp macro="" textlink="">
      <xdr:nvSpPr>
        <xdr:cNvPr id="93" name="Arrow: Chevron 92">
          <a:extLst>
            <a:ext uri="{FF2B5EF4-FFF2-40B4-BE49-F238E27FC236}">
              <a16:creationId xmlns:a16="http://schemas.microsoft.com/office/drawing/2014/main" id="{8D63990D-1A46-40A5-B60E-9FF4401D02A2}"/>
            </a:ext>
          </a:extLst>
        </xdr:cNvPr>
        <xdr:cNvSpPr/>
      </xdr:nvSpPr>
      <xdr:spPr>
        <a:xfrm>
          <a:off x="3116966" y="4994220"/>
          <a:ext cx="2376000" cy="527441"/>
        </a:xfrm>
        <a:prstGeom prst="chevron">
          <a:avLst/>
        </a:prstGeom>
        <a:solidFill>
          <a:srgbClr val="003479"/>
        </a:solidFill>
        <a:ln w="15875">
          <a:noFill/>
        </a:ln>
        <a:effectLst>
          <a:outerShdw blurRad="50800" dist="25400" dir="2700000" algn="tl" rotWithShape="0">
            <a:schemeClr val="accent3">
              <a:alpha val="4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lIns="576000" tIns="54000" rIns="54000" bIns="54000" rtlCol="0" anchor="ctr"/>
        <a:lstStyle>
          <a:defPPr>
            <a:defRPr lang="fi-FI"/>
          </a:defPPr>
          <a:lvl1pPr marL="0" algn="l" defTabSz="914377" rtl="0" eaLnBrk="1" latinLnBrk="0" hangingPunct="1">
            <a:defRPr sz="1800" kern="1200">
              <a:solidFill>
                <a:schemeClr val="lt1"/>
              </a:solidFill>
              <a:latin typeface="+mn-lt"/>
              <a:ea typeface="+mn-ea"/>
              <a:cs typeface="+mn-cs"/>
            </a:defRPr>
          </a:lvl1pPr>
          <a:lvl2pPr marL="457189" algn="l" defTabSz="914377" rtl="0" eaLnBrk="1" latinLnBrk="0" hangingPunct="1">
            <a:defRPr sz="1800" kern="1200">
              <a:solidFill>
                <a:schemeClr val="lt1"/>
              </a:solidFill>
              <a:latin typeface="+mn-lt"/>
              <a:ea typeface="+mn-ea"/>
              <a:cs typeface="+mn-cs"/>
            </a:defRPr>
          </a:lvl2pPr>
          <a:lvl3pPr marL="914377" algn="l" defTabSz="914377" rtl="0" eaLnBrk="1" latinLnBrk="0" hangingPunct="1">
            <a:defRPr sz="1800" kern="1200">
              <a:solidFill>
                <a:schemeClr val="lt1"/>
              </a:solidFill>
              <a:latin typeface="+mn-lt"/>
              <a:ea typeface="+mn-ea"/>
              <a:cs typeface="+mn-cs"/>
            </a:defRPr>
          </a:lvl3pPr>
          <a:lvl4pPr marL="1371566" algn="l" defTabSz="914377" rtl="0" eaLnBrk="1" latinLnBrk="0" hangingPunct="1">
            <a:defRPr sz="1800" kern="1200">
              <a:solidFill>
                <a:schemeClr val="lt1"/>
              </a:solidFill>
              <a:latin typeface="+mn-lt"/>
              <a:ea typeface="+mn-ea"/>
              <a:cs typeface="+mn-cs"/>
            </a:defRPr>
          </a:lvl4pPr>
          <a:lvl5pPr marL="1828754" algn="l" defTabSz="914377" rtl="0" eaLnBrk="1" latinLnBrk="0" hangingPunct="1">
            <a:defRPr sz="1800" kern="1200">
              <a:solidFill>
                <a:schemeClr val="lt1"/>
              </a:solidFill>
              <a:latin typeface="+mn-lt"/>
              <a:ea typeface="+mn-ea"/>
              <a:cs typeface="+mn-cs"/>
            </a:defRPr>
          </a:lvl5pPr>
          <a:lvl6pPr marL="2285943" algn="l" defTabSz="914377" rtl="0" eaLnBrk="1" latinLnBrk="0" hangingPunct="1">
            <a:defRPr sz="1800" kern="1200">
              <a:solidFill>
                <a:schemeClr val="lt1"/>
              </a:solidFill>
              <a:latin typeface="+mn-lt"/>
              <a:ea typeface="+mn-ea"/>
              <a:cs typeface="+mn-cs"/>
            </a:defRPr>
          </a:lvl6pPr>
          <a:lvl7pPr marL="2743131" algn="l" defTabSz="914377" rtl="0" eaLnBrk="1" latinLnBrk="0" hangingPunct="1">
            <a:defRPr sz="1800" kern="1200">
              <a:solidFill>
                <a:schemeClr val="lt1"/>
              </a:solidFill>
              <a:latin typeface="+mn-lt"/>
              <a:ea typeface="+mn-ea"/>
              <a:cs typeface="+mn-cs"/>
            </a:defRPr>
          </a:lvl7pPr>
          <a:lvl8pPr marL="3200320" algn="l" defTabSz="914377" rtl="0" eaLnBrk="1" latinLnBrk="0" hangingPunct="1">
            <a:defRPr sz="1800" kern="1200">
              <a:solidFill>
                <a:schemeClr val="lt1"/>
              </a:solidFill>
              <a:latin typeface="+mn-lt"/>
              <a:ea typeface="+mn-ea"/>
              <a:cs typeface="+mn-cs"/>
            </a:defRPr>
          </a:lvl8pPr>
          <a:lvl9pPr marL="3657509" algn="l" defTabSz="914377" rtl="0" eaLnBrk="1" latinLnBrk="0" hangingPunct="1">
            <a:defRPr sz="1800" kern="1200">
              <a:solidFill>
                <a:schemeClr val="lt1"/>
              </a:solidFill>
              <a:latin typeface="+mn-lt"/>
              <a:ea typeface="+mn-ea"/>
              <a:cs typeface="+mn-cs"/>
            </a:defRPr>
          </a:lvl9pPr>
        </a:lstStyle>
        <a:p>
          <a:r>
            <a:rPr lang="fi-FI" sz="1200" b="0">
              <a:solidFill>
                <a:schemeClr val="bg1"/>
              </a:solidFill>
            </a:rPr>
            <a:t>Tuotokset</a:t>
          </a:r>
          <a:endParaRPr lang="et-EE" sz="1200" b="0">
            <a:solidFill>
              <a:schemeClr val="bg1"/>
            </a:solidFill>
          </a:endParaRPr>
        </a:p>
      </xdr:txBody>
    </xdr:sp>
    <xdr:clientData/>
  </xdr:twoCellAnchor>
  <xdr:twoCellAnchor>
    <xdr:from>
      <xdr:col>2</xdr:col>
      <xdr:colOff>286714</xdr:colOff>
      <xdr:row>8</xdr:row>
      <xdr:rowOff>220979</xdr:rowOff>
    </xdr:from>
    <xdr:to>
      <xdr:col>12</xdr:col>
      <xdr:colOff>366428</xdr:colOff>
      <xdr:row>11</xdr:row>
      <xdr:rowOff>29698</xdr:rowOff>
    </xdr:to>
    <xdr:sp macro="" textlink="">
      <xdr:nvSpPr>
        <xdr:cNvPr id="94" name="Titel 4">
          <a:extLst>
            <a:ext uri="{FF2B5EF4-FFF2-40B4-BE49-F238E27FC236}">
              <a16:creationId xmlns:a16="http://schemas.microsoft.com/office/drawing/2014/main" id="{E5C146FE-469E-43BA-8729-DB740DAF252D}"/>
            </a:ext>
          </a:extLst>
        </xdr:cNvPr>
        <xdr:cNvSpPr>
          <a:spLocks noGrp="1"/>
        </xdr:cNvSpPr>
      </xdr:nvSpPr>
      <xdr:spPr>
        <a:xfrm>
          <a:off x="961628" y="4379322"/>
          <a:ext cx="11008971" cy="538062"/>
        </a:xfrm>
        <a:prstGeom prst="rect">
          <a:avLst/>
        </a:prstGeom>
      </xdr:spPr>
      <xdr:txBody>
        <a:bodyPr vert="horz" wrap="square" lIns="91440" tIns="45720" rIns="91440" bIns="45720" rtlCol="0" anchor="b">
          <a:normAutofit/>
        </a:bodyPr>
        <a:lstStyle>
          <a:lvl1pPr algn="l" defTabSz="609585" rtl="0" eaLnBrk="1" latinLnBrk="0" hangingPunct="1">
            <a:spcBef>
              <a:spcPct val="0"/>
            </a:spcBef>
            <a:buNone/>
            <a:defRPr sz="4000" b="1" i="0" kern="1200">
              <a:solidFill>
                <a:schemeClr val="tx2"/>
              </a:solidFill>
              <a:latin typeface="+mj-lt"/>
              <a:ea typeface="+mj-ea"/>
              <a:cs typeface="+mj-cs"/>
            </a:defRPr>
          </a:lvl1pPr>
        </a:lstStyle>
        <a:p>
          <a:r>
            <a:rPr lang="en-US" sz="2400" b="1" kern="0">
              <a:solidFill>
                <a:srgbClr val="002060"/>
              </a:solidFill>
              <a:latin typeface="+mj-lt"/>
              <a:ea typeface="+mn-ea"/>
              <a:cs typeface="+mn-cs"/>
            </a:rPr>
            <a:t>Arvioinnin</a:t>
          </a:r>
          <a:r>
            <a:rPr lang="en-US"/>
            <a:t> </a:t>
          </a:r>
          <a:r>
            <a:rPr lang="en-US" sz="2400" b="1" kern="0">
              <a:solidFill>
                <a:srgbClr val="002060"/>
              </a:solidFill>
              <a:latin typeface="+mj-lt"/>
              <a:ea typeface="+mn-ea"/>
              <a:cs typeface="+mn-cs"/>
            </a:rPr>
            <a:t>vaiheet</a:t>
          </a:r>
        </a:p>
      </xdr:txBody>
    </xdr:sp>
    <xdr:clientData/>
  </xdr:twoCellAnchor>
  <xdr:twoCellAnchor>
    <xdr:from>
      <xdr:col>2</xdr:col>
      <xdr:colOff>293564</xdr:colOff>
      <xdr:row>11</xdr:row>
      <xdr:rowOff>106534</xdr:rowOff>
    </xdr:from>
    <xdr:to>
      <xdr:col>3</xdr:col>
      <xdr:colOff>1472135</xdr:colOff>
      <xdr:row>14</xdr:row>
      <xdr:rowOff>67918</xdr:rowOff>
    </xdr:to>
    <xdr:sp macro="" textlink="">
      <xdr:nvSpPr>
        <xdr:cNvPr id="96" name="Arrow: Pentagon 95">
          <a:extLst>
            <a:ext uri="{FF2B5EF4-FFF2-40B4-BE49-F238E27FC236}">
              <a16:creationId xmlns:a16="http://schemas.microsoft.com/office/drawing/2014/main" id="{A186E0C6-BA2B-40EC-8674-CDC372849266}"/>
            </a:ext>
          </a:extLst>
        </xdr:cNvPr>
        <xdr:cNvSpPr/>
      </xdr:nvSpPr>
      <xdr:spPr>
        <a:xfrm>
          <a:off x="968478" y="4994220"/>
          <a:ext cx="2376000" cy="527441"/>
        </a:xfrm>
        <a:prstGeom prst="homePlate">
          <a:avLst/>
        </a:prstGeom>
        <a:solidFill>
          <a:srgbClr val="003479"/>
        </a:solidFill>
        <a:ln w="15875">
          <a:noFill/>
        </a:ln>
        <a:effectLst>
          <a:outerShdw blurRad="50800" dist="25400" dir="2700000" algn="tl" rotWithShape="0">
            <a:schemeClr val="accent3">
              <a:alpha val="4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lIns="684000" tIns="54000" rIns="54000" bIns="54000" rtlCol="0" anchor="ctr"/>
        <a:lstStyle>
          <a:defPPr>
            <a:defRPr lang="fi-FI"/>
          </a:defPPr>
          <a:lvl1pPr marL="0" algn="l" defTabSz="914377" rtl="0" eaLnBrk="1" latinLnBrk="0" hangingPunct="1">
            <a:defRPr sz="1800" kern="1200">
              <a:solidFill>
                <a:schemeClr val="lt1"/>
              </a:solidFill>
              <a:latin typeface="+mn-lt"/>
              <a:ea typeface="+mn-ea"/>
              <a:cs typeface="+mn-cs"/>
            </a:defRPr>
          </a:lvl1pPr>
          <a:lvl2pPr marL="457189" algn="l" defTabSz="914377" rtl="0" eaLnBrk="1" latinLnBrk="0" hangingPunct="1">
            <a:defRPr sz="1800" kern="1200">
              <a:solidFill>
                <a:schemeClr val="lt1"/>
              </a:solidFill>
              <a:latin typeface="+mn-lt"/>
              <a:ea typeface="+mn-ea"/>
              <a:cs typeface="+mn-cs"/>
            </a:defRPr>
          </a:lvl2pPr>
          <a:lvl3pPr marL="914377" algn="l" defTabSz="914377" rtl="0" eaLnBrk="1" latinLnBrk="0" hangingPunct="1">
            <a:defRPr sz="1800" kern="1200">
              <a:solidFill>
                <a:schemeClr val="lt1"/>
              </a:solidFill>
              <a:latin typeface="+mn-lt"/>
              <a:ea typeface="+mn-ea"/>
              <a:cs typeface="+mn-cs"/>
            </a:defRPr>
          </a:lvl3pPr>
          <a:lvl4pPr marL="1371566" algn="l" defTabSz="914377" rtl="0" eaLnBrk="1" latinLnBrk="0" hangingPunct="1">
            <a:defRPr sz="1800" kern="1200">
              <a:solidFill>
                <a:schemeClr val="lt1"/>
              </a:solidFill>
              <a:latin typeface="+mn-lt"/>
              <a:ea typeface="+mn-ea"/>
              <a:cs typeface="+mn-cs"/>
            </a:defRPr>
          </a:lvl4pPr>
          <a:lvl5pPr marL="1828754" algn="l" defTabSz="914377" rtl="0" eaLnBrk="1" latinLnBrk="0" hangingPunct="1">
            <a:defRPr sz="1800" kern="1200">
              <a:solidFill>
                <a:schemeClr val="lt1"/>
              </a:solidFill>
              <a:latin typeface="+mn-lt"/>
              <a:ea typeface="+mn-ea"/>
              <a:cs typeface="+mn-cs"/>
            </a:defRPr>
          </a:lvl5pPr>
          <a:lvl6pPr marL="2285943" algn="l" defTabSz="914377" rtl="0" eaLnBrk="1" latinLnBrk="0" hangingPunct="1">
            <a:defRPr sz="1800" kern="1200">
              <a:solidFill>
                <a:schemeClr val="lt1"/>
              </a:solidFill>
              <a:latin typeface="+mn-lt"/>
              <a:ea typeface="+mn-ea"/>
              <a:cs typeface="+mn-cs"/>
            </a:defRPr>
          </a:lvl6pPr>
          <a:lvl7pPr marL="2743131" algn="l" defTabSz="914377" rtl="0" eaLnBrk="1" latinLnBrk="0" hangingPunct="1">
            <a:defRPr sz="1800" kern="1200">
              <a:solidFill>
                <a:schemeClr val="lt1"/>
              </a:solidFill>
              <a:latin typeface="+mn-lt"/>
              <a:ea typeface="+mn-ea"/>
              <a:cs typeface="+mn-cs"/>
            </a:defRPr>
          </a:lvl7pPr>
          <a:lvl8pPr marL="3200320" algn="l" defTabSz="914377" rtl="0" eaLnBrk="1" latinLnBrk="0" hangingPunct="1">
            <a:defRPr sz="1800" kern="1200">
              <a:solidFill>
                <a:schemeClr val="lt1"/>
              </a:solidFill>
              <a:latin typeface="+mn-lt"/>
              <a:ea typeface="+mn-ea"/>
              <a:cs typeface="+mn-cs"/>
            </a:defRPr>
          </a:lvl8pPr>
          <a:lvl9pPr marL="3657509" algn="l" defTabSz="914377" rtl="0" eaLnBrk="1" latinLnBrk="0" hangingPunct="1">
            <a:defRPr sz="1800" kern="1200">
              <a:solidFill>
                <a:schemeClr val="lt1"/>
              </a:solidFill>
              <a:latin typeface="+mn-lt"/>
              <a:ea typeface="+mn-ea"/>
              <a:cs typeface="+mn-cs"/>
            </a:defRPr>
          </a:lvl9pPr>
        </a:lstStyle>
        <a:p>
          <a:r>
            <a:rPr lang="fi-FI" sz="1200" b="0">
              <a:solidFill>
                <a:schemeClr val="bg1"/>
              </a:solidFill>
            </a:rPr>
            <a:t>Luokittelu</a:t>
          </a:r>
          <a:endParaRPr lang="et-EE" sz="900" b="0">
            <a:solidFill>
              <a:schemeClr val="bg1"/>
            </a:solidFill>
          </a:endParaRPr>
        </a:p>
      </xdr:txBody>
    </xdr:sp>
    <xdr:clientData/>
  </xdr:twoCellAnchor>
  <xdr:twoCellAnchor>
    <xdr:from>
      <xdr:col>3</xdr:col>
      <xdr:colOff>3829213</xdr:colOff>
      <xdr:row>12</xdr:row>
      <xdr:rowOff>31828</xdr:rowOff>
    </xdr:from>
    <xdr:to>
      <xdr:col>4</xdr:col>
      <xdr:colOff>120903</xdr:colOff>
      <xdr:row>13</xdr:row>
      <xdr:rowOff>160729</xdr:rowOff>
    </xdr:to>
    <xdr:grpSp>
      <xdr:nvGrpSpPr>
        <xdr:cNvPr id="97" name="Group 96">
          <a:extLst>
            <a:ext uri="{FF2B5EF4-FFF2-40B4-BE49-F238E27FC236}">
              <a16:creationId xmlns:a16="http://schemas.microsoft.com/office/drawing/2014/main" id="{29FB5E5F-F6D4-42F9-B67E-BAA960880DBB}"/>
            </a:ext>
          </a:extLst>
        </xdr:cNvPr>
        <xdr:cNvGrpSpPr/>
      </xdr:nvGrpSpPr>
      <xdr:grpSpPr>
        <a:xfrm>
          <a:off x="5701556" y="5104571"/>
          <a:ext cx="319404" cy="324844"/>
          <a:chOff x="4784214" y="594368"/>
          <a:chExt cx="783436" cy="783435"/>
        </a:xfrm>
        <a:solidFill>
          <a:schemeClr val="bg1"/>
        </a:solidFill>
      </xdr:grpSpPr>
      <xdr:sp macro="" textlink="">
        <xdr:nvSpPr>
          <xdr:cNvPr id="170" name="Freeform: Shape 169">
            <a:extLst>
              <a:ext uri="{FF2B5EF4-FFF2-40B4-BE49-F238E27FC236}">
                <a16:creationId xmlns:a16="http://schemas.microsoft.com/office/drawing/2014/main" id="{E340906C-D89A-4BE8-B5B6-A5F497EF2E24}"/>
              </a:ext>
            </a:extLst>
          </xdr:cNvPr>
          <xdr:cNvSpPr/>
        </xdr:nvSpPr>
        <xdr:spPr>
          <a:xfrm>
            <a:off x="4871706" y="682117"/>
            <a:ext cx="476762" cy="476762"/>
          </a:xfrm>
          <a:custGeom>
            <a:avLst/>
            <a:gdLst>
              <a:gd name="connsiteX0" fmla="*/ 240829 w 476761"/>
              <a:gd name="connsiteY0" fmla="*/ 471866 h 476761"/>
              <a:gd name="connsiteX1" fmla="*/ 77313 w 476761"/>
              <a:gd name="connsiteY1" fmla="*/ 404217 h 476761"/>
              <a:gd name="connsiteX2" fmla="*/ 77313 w 476761"/>
              <a:gd name="connsiteY2" fmla="*/ 77313 h 476761"/>
              <a:gd name="connsiteX3" fmla="*/ 240829 w 476761"/>
              <a:gd name="connsiteY3" fmla="*/ 9664 h 476761"/>
              <a:gd name="connsiteX4" fmla="*/ 404346 w 476761"/>
              <a:gd name="connsiteY4" fmla="*/ 77313 h 476761"/>
              <a:gd name="connsiteX5" fmla="*/ 404346 w 476761"/>
              <a:gd name="connsiteY5" fmla="*/ 404217 h 476761"/>
              <a:gd name="connsiteX6" fmla="*/ 240829 w 476761"/>
              <a:gd name="connsiteY6" fmla="*/ 471866 h 476761"/>
              <a:gd name="connsiteX7" fmla="*/ 240829 w 476761"/>
              <a:gd name="connsiteY7" fmla="*/ 37368 h 476761"/>
              <a:gd name="connsiteX8" fmla="*/ 97156 w 476761"/>
              <a:gd name="connsiteY8" fmla="*/ 96899 h 476761"/>
              <a:gd name="connsiteX9" fmla="*/ 97156 w 476761"/>
              <a:gd name="connsiteY9" fmla="*/ 384373 h 476761"/>
              <a:gd name="connsiteX10" fmla="*/ 240829 w 476761"/>
              <a:gd name="connsiteY10" fmla="*/ 443904 h 476761"/>
              <a:gd name="connsiteX11" fmla="*/ 384502 w 476761"/>
              <a:gd name="connsiteY11" fmla="*/ 384373 h 476761"/>
              <a:gd name="connsiteX12" fmla="*/ 384502 w 476761"/>
              <a:gd name="connsiteY12" fmla="*/ 96899 h 476761"/>
              <a:gd name="connsiteX13" fmla="*/ 240829 w 476761"/>
              <a:gd name="connsiteY13" fmla="*/ 37368 h 4767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76761" h="476761">
                <a:moveTo>
                  <a:pt x="240829" y="471866"/>
                </a:moveTo>
                <a:cubicBezTo>
                  <a:pt x="179108" y="471866"/>
                  <a:pt x="120994" y="447770"/>
                  <a:pt x="77313" y="404217"/>
                </a:cubicBezTo>
                <a:cubicBezTo>
                  <a:pt x="-12885" y="314147"/>
                  <a:pt x="-12885" y="167382"/>
                  <a:pt x="77313" y="77313"/>
                </a:cubicBezTo>
                <a:cubicBezTo>
                  <a:pt x="120994" y="33631"/>
                  <a:pt x="178979" y="9664"/>
                  <a:pt x="240829" y="9664"/>
                </a:cubicBezTo>
                <a:cubicBezTo>
                  <a:pt x="302550" y="9664"/>
                  <a:pt x="360664" y="33760"/>
                  <a:pt x="404346" y="77313"/>
                </a:cubicBezTo>
                <a:cubicBezTo>
                  <a:pt x="494544" y="167511"/>
                  <a:pt x="494544" y="314147"/>
                  <a:pt x="404346" y="404217"/>
                </a:cubicBezTo>
                <a:cubicBezTo>
                  <a:pt x="360664" y="447770"/>
                  <a:pt x="302679" y="471866"/>
                  <a:pt x="240829" y="471866"/>
                </a:cubicBezTo>
                <a:close/>
                <a:moveTo>
                  <a:pt x="240829" y="37368"/>
                </a:moveTo>
                <a:cubicBezTo>
                  <a:pt x="186581" y="37368"/>
                  <a:pt x="135555" y="58500"/>
                  <a:pt x="97156" y="96899"/>
                </a:cubicBezTo>
                <a:cubicBezTo>
                  <a:pt x="17911" y="176144"/>
                  <a:pt x="17911" y="305128"/>
                  <a:pt x="97156" y="384373"/>
                </a:cubicBezTo>
                <a:cubicBezTo>
                  <a:pt x="135555" y="422772"/>
                  <a:pt x="186581" y="443904"/>
                  <a:pt x="240829" y="443904"/>
                </a:cubicBezTo>
                <a:cubicBezTo>
                  <a:pt x="295077" y="443904"/>
                  <a:pt x="346103" y="422772"/>
                  <a:pt x="384502" y="384373"/>
                </a:cubicBezTo>
                <a:cubicBezTo>
                  <a:pt x="463748" y="305128"/>
                  <a:pt x="463748" y="176144"/>
                  <a:pt x="384502" y="96899"/>
                </a:cubicBezTo>
                <a:cubicBezTo>
                  <a:pt x="346232" y="58500"/>
                  <a:pt x="295206" y="37368"/>
                  <a:pt x="240829" y="37368"/>
                </a:cubicBezTo>
                <a:close/>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71" name="Freeform: Shape 170">
            <a:extLst>
              <a:ext uri="{FF2B5EF4-FFF2-40B4-BE49-F238E27FC236}">
                <a16:creationId xmlns:a16="http://schemas.microsoft.com/office/drawing/2014/main" id="{3383C96C-0DFD-43A2-A931-0F5815D03589}"/>
              </a:ext>
            </a:extLst>
          </xdr:cNvPr>
          <xdr:cNvSpPr/>
        </xdr:nvSpPr>
        <xdr:spPr>
          <a:xfrm>
            <a:off x="5242622" y="1052903"/>
            <a:ext cx="103084" cy="103084"/>
          </a:xfrm>
          <a:custGeom>
            <a:avLst/>
            <a:gdLst>
              <a:gd name="connsiteX0" fmla="*/ 13667 w 103083"/>
              <a:gd name="connsiteY0" fmla="*/ 33436 h 103083"/>
              <a:gd name="connsiteX1" fmla="*/ 33441 w 103083"/>
              <a:gd name="connsiteY1" fmla="*/ 13667 h 103083"/>
              <a:gd name="connsiteX2" fmla="*/ 90470 w 103083"/>
              <a:gd name="connsiteY2" fmla="*/ 70712 h 103083"/>
              <a:gd name="connsiteX3" fmla="*/ 70696 w 103083"/>
              <a:gd name="connsiteY3" fmla="*/ 90481 h 103083"/>
            </a:gdLst>
            <a:ahLst/>
            <a:cxnLst>
              <a:cxn ang="0">
                <a:pos x="connsiteX0" y="connsiteY0"/>
              </a:cxn>
              <a:cxn ang="0">
                <a:pos x="connsiteX1" y="connsiteY1"/>
              </a:cxn>
              <a:cxn ang="0">
                <a:pos x="connsiteX2" y="connsiteY2"/>
              </a:cxn>
              <a:cxn ang="0">
                <a:pos x="connsiteX3" y="connsiteY3"/>
              </a:cxn>
            </a:cxnLst>
            <a:rect l="l" t="t" r="r" b="b"/>
            <a:pathLst>
              <a:path w="103083" h="103083">
                <a:moveTo>
                  <a:pt x="13667" y="33436"/>
                </a:moveTo>
                <a:lnTo>
                  <a:pt x="33441" y="13667"/>
                </a:lnTo>
                <a:lnTo>
                  <a:pt x="90470" y="70712"/>
                </a:lnTo>
                <a:lnTo>
                  <a:pt x="70696" y="90481"/>
                </a:lnTo>
                <a:close/>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72" name="Freeform: Shape 171">
            <a:extLst>
              <a:ext uri="{FF2B5EF4-FFF2-40B4-BE49-F238E27FC236}">
                <a16:creationId xmlns:a16="http://schemas.microsoft.com/office/drawing/2014/main" id="{C3AACD38-467C-4219-855E-C1518F482F10}"/>
              </a:ext>
            </a:extLst>
          </xdr:cNvPr>
          <xdr:cNvSpPr/>
        </xdr:nvSpPr>
        <xdr:spPr>
          <a:xfrm>
            <a:off x="5258399" y="1068552"/>
            <a:ext cx="309251" cy="309251"/>
          </a:xfrm>
          <a:custGeom>
            <a:avLst/>
            <a:gdLst>
              <a:gd name="connsiteX0" fmla="*/ 218151 w 309250"/>
              <a:gd name="connsiteY0" fmla="*/ 308607 h 309250"/>
              <a:gd name="connsiteX1" fmla="*/ 9664 w 309250"/>
              <a:gd name="connsiteY1" fmla="*/ 100120 h 309250"/>
              <a:gd name="connsiteX2" fmla="*/ 100120 w 309250"/>
              <a:gd name="connsiteY2" fmla="*/ 9664 h 309250"/>
              <a:gd name="connsiteX3" fmla="*/ 308607 w 309250"/>
              <a:gd name="connsiteY3" fmla="*/ 218151 h 309250"/>
              <a:gd name="connsiteX4" fmla="*/ 218151 w 309250"/>
              <a:gd name="connsiteY4" fmla="*/ 308607 h 309250"/>
              <a:gd name="connsiteX5" fmla="*/ 49223 w 309250"/>
              <a:gd name="connsiteY5" fmla="*/ 100120 h 309250"/>
              <a:gd name="connsiteX6" fmla="*/ 218151 w 309250"/>
              <a:gd name="connsiteY6" fmla="*/ 269048 h 309250"/>
              <a:gd name="connsiteX7" fmla="*/ 269048 w 309250"/>
              <a:gd name="connsiteY7" fmla="*/ 218151 h 309250"/>
              <a:gd name="connsiteX8" fmla="*/ 100120 w 309250"/>
              <a:gd name="connsiteY8" fmla="*/ 49222 h 309250"/>
              <a:gd name="connsiteX9" fmla="*/ 49223 w 309250"/>
              <a:gd name="connsiteY9" fmla="*/ 100120 h 3092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309250" h="309250">
                <a:moveTo>
                  <a:pt x="218151" y="308607"/>
                </a:moveTo>
                <a:lnTo>
                  <a:pt x="9664" y="100120"/>
                </a:lnTo>
                <a:lnTo>
                  <a:pt x="100120" y="9664"/>
                </a:lnTo>
                <a:lnTo>
                  <a:pt x="308607" y="218151"/>
                </a:lnTo>
                <a:lnTo>
                  <a:pt x="218151" y="308607"/>
                </a:lnTo>
                <a:close/>
                <a:moveTo>
                  <a:pt x="49223" y="100120"/>
                </a:moveTo>
                <a:lnTo>
                  <a:pt x="218151" y="269048"/>
                </a:lnTo>
                <a:lnTo>
                  <a:pt x="269048" y="218151"/>
                </a:lnTo>
                <a:lnTo>
                  <a:pt x="100120" y="49222"/>
                </a:lnTo>
                <a:lnTo>
                  <a:pt x="49223" y="100120"/>
                </a:lnTo>
                <a:close/>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73" name="Freeform: Shape 172">
            <a:extLst>
              <a:ext uri="{FF2B5EF4-FFF2-40B4-BE49-F238E27FC236}">
                <a16:creationId xmlns:a16="http://schemas.microsoft.com/office/drawing/2014/main" id="{9DFC059D-FD97-4C50-A498-73F2F7E24D09}"/>
              </a:ext>
            </a:extLst>
          </xdr:cNvPr>
          <xdr:cNvSpPr/>
        </xdr:nvSpPr>
        <xdr:spPr>
          <a:xfrm>
            <a:off x="5299678" y="1109476"/>
            <a:ext cx="115969" cy="115969"/>
          </a:xfrm>
          <a:custGeom>
            <a:avLst/>
            <a:gdLst>
              <a:gd name="connsiteX0" fmla="*/ 13668 w 115969"/>
              <a:gd name="connsiteY0" fmla="*/ 84261 h 115969"/>
              <a:gd name="connsiteX1" fmla="*/ 84310 w 115969"/>
              <a:gd name="connsiteY1" fmla="*/ 13668 h 115969"/>
              <a:gd name="connsiteX2" fmla="*/ 104076 w 115969"/>
              <a:gd name="connsiteY2" fmla="*/ 33448 h 115969"/>
              <a:gd name="connsiteX3" fmla="*/ 33434 w 115969"/>
              <a:gd name="connsiteY3" fmla="*/ 104041 h 115969"/>
            </a:gdLst>
            <a:ahLst/>
            <a:cxnLst>
              <a:cxn ang="0">
                <a:pos x="connsiteX0" y="connsiteY0"/>
              </a:cxn>
              <a:cxn ang="0">
                <a:pos x="connsiteX1" y="connsiteY1"/>
              </a:cxn>
              <a:cxn ang="0">
                <a:pos x="connsiteX2" y="connsiteY2"/>
              </a:cxn>
              <a:cxn ang="0">
                <a:pos x="connsiteX3" y="connsiteY3"/>
              </a:cxn>
            </a:cxnLst>
            <a:rect l="l" t="t" r="r" b="b"/>
            <a:pathLst>
              <a:path w="115969" h="115969">
                <a:moveTo>
                  <a:pt x="13668" y="84261"/>
                </a:moveTo>
                <a:lnTo>
                  <a:pt x="84310" y="13668"/>
                </a:lnTo>
                <a:lnTo>
                  <a:pt x="104076" y="33448"/>
                </a:lnTo>
                <a:lnTo>
                  <a:pt x="33434" y="104041"/>
                </a:lnTo>
                <a:close/>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74" name="Freeform: Shape 173">
            <a:extLst>
              <a:ext uri="{FF2B5EF4-FFF2-40B4-BE49-F238E27FC236}">
                <a16:creationId xmlns:a16="http://schemas.microsoft.com/office/drawing/2014/main" id="{52BF4821-95B2-4F7E-8006-6A6420EFB0AB}"/>
              </a:ext>
            </a:extLst>
          </xdr:cNvPr>
          <xdr:cNvSpPr/>
        </xdr:nvSpPr>
        <xdr:spPr>
          <a:xfrm>
            <a:off x="5417951" y="1228309"/>
            <a:ext cx="115969" cy="115969"/>
          </a:xfrm>
          <a:custGeom>
            <a:avLst/>
            <a:gdLst>
              <a:gd name="connsiteX0" fmla="*/ 13667 w 115969"/>
              <a:gd name="connsiteY0" fmla="*/ 84290 h 115969"/>
              <a:gd name="connsiteX1" fmla="*/ 84270 w 115969"/>
              <a:gd name="connsiteY1" fmla="*/ 13667 h 115969"/>
              <a:gd name="connsiteX2" fmla="*/ 104044 w 115969"/>
              <a:gd name="connsiteY2" fmla="*/ 33436 h 115969"/>
              <a:gd name="connsiteX3" fmla="*/ 33441 w 115969"/>
              <a:gd name="connsiteY3" fmla="*/ 104058 h 115969"/>
            </a:gdLst>
            <a:ahLst/>
            <a:cxnLst>
              <a:cxn ang="0">
                <a:pos x="connsiteX0" y="connsiteY0"/>
              </a:cxn>
              <a:cxn ang="0">
                <a:pos x="connsiteX1" y="connsiteY1"/>
              </a:cxn>
              <a:cxn ang="0">
                <a:pos x="connsiteX2" y="connsiteY2"/>
              </a:cxn>
              <a:cxn ang="0">
                <a:pos x="connsiteX3" y="connsiteY3"/>
              </a:cxn>
            </a:cxnLst>
            <a:rect l="l" t="t" r="r" b="b"/>
            <a:pathLst>
              <a:path w="115969" h="115969">
                <a:moveTo>
                  <a:pt x="13667" y="84290"/>
                </a:moveTo>
                <a:lnTo>
                  <a:pt x="84270" y="13667"/>
                </a:lnTo>
                <a:lnTo>
                  <a:pt x="104044" y="33436"/>
                </a:lnTo>
                <a:lnTo>
                  <a:pt x="33441" y="104058"/>
                </a:lnTo>
                <a:close/>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75" name="Freeform: Shape 174">
            <a:extLst>
              <a:ext uri="{FF2B5EF4-FFF2-40B4-BE49-F238E27FC236}">
                <a16:creationId xmlns:a16="http://schemas.microsoft.com/office/drawing/2014/main" id="{C94AB2A6-F584-494E-B465-E8C4A9FE4819}"/>
              </a:ext>
            </a:extLst>
          </xdr:cNvPr>
          <xdr:cNvSpPr/>
        </xdr:nvSpPr>
        <xdr:spPr>
          <a:xfrm>
            <a:off x="5018601" y="774893"/>
            <a:ext cx="180396" cy="180396"/>
          </a:xfrm>
          <a:custGeom>
            <a:avLst/>
            <a:gdLst>
              <a:gd name="connsiteX0" fmla="*/ 93935 w 180396"/>
              <a:gd name="connsiteY0" fmla="*/ 178206 h 180396"/>
              <a:gd name="connsiteX1" fmla="*/ 9664 w 180396"/>
              <a:gd name="connsiteY1" fmla="*/ 93935 h 180396"/>
              <a:gd name="connsiteX2" fmla="*/ 93935 w 180396"/>
              <a:gd name="connsiteY2" fmla="*/ 9664 h 180396"/>
              <a:gd name="connsiteX3" fmla="*/ 178206 w 180396"/>
              <a:gd name="connsiteY3" fmla="*/ 93935 h 180396"/>
              <a:gd name="connsiteX4" fmla="*/ 93935 w 180396"/>
              <a:gd name="connsiteY4" fmla="*/ 178206 h 180396"/>
              <a:gd name="connsiteX5" fmla="*/ 93935 w 180396"/>
              <a:gd name="connsiteY5" fmla="*/ 37497 h 180396"/>
              <a:gd name="connsiteX6" fmla="*/ 37625 w 180396"/>
              <a:gd name="connsiteY6" fmla="*/ 93935 h 180396"/>
              <a:gd name="connsiteX7" fmla="*/ 93935 w 180396"/>
              <a:gd name="connsiteY7" fmla="*/ 150373 h 180396"/>
              <a:gd name="connsiteX8" fmla="*/ 150373 w 180396"/>
              <a:gd name="connsiteY8" fmla="*/ 93935 h 180396"/>
              <a:gd name="connsiteX9" fmla="*/ 93935 w 180396"/>
              <a:gd name="connsiteY9" fmla="*/ 37497 h 18039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80396" h="180396">
                <a:moveTo>
                  <a:pt x="93935" y="178206"/>
                </a:moveTo>
                <a:cubicBezTo>
                  <a:pt x="47418" y="178206"/>
                  <a:pt x="9664" y="140323"/>
                  <a:pt x="9664" y="93935"/>
                </a:cubicBezTo>
                <a:cubicBezTo>
                  <a:pt x="9664" y="47547"/>
                  <a:pt x="47418" y="9664"/>
                  <a:pt x="93935" y="9664"/>
                </a:cubicBezTo>
                <a:cubicBezTo>
                  <a:pt x="140451" y="9664"/>
                  <a:pt x="178206" y="47418"/>
                  <a:pt x="178206" y="93935"/>
                </a:cubicBezTo>
                <a:cubicBezTo>
                  <a:pt x="178206" y="140451"/>
                  <a:pt x="140451" y="178206"/>
                  <a:pt x="93935" y="178206"/>
                </a:cubicBezTo>
                <a:close/>
                <a:moveTo>
                  <a:pt x="93935" y="37497"/>
                </a:moveTo>
                <a:cubicBezTo>
                  <a:pt x="62881" y="37497"/>
                  <a:pt x="37625" y="62752"/>
                  <a:pt x="37625" y="93935"/>
                </a:cubicBezTo>
                <a:cubicBezTo>
                  <a:pt x="37625" y="125118"/>
                  <a:pt x="62881" y="150373"/>
                  <a:pt x="93935" y="150373"/>
                </a:cubicBezTo>
                <a:cubicBezTo>
                  <a:pt x="124989" y="150373"/>
                  <a:pt x="150373" y="125118"/>
                  <a:pt x="150373" y="93935"/>
                </a:cubicBezTo>
                <a:cubicBezTo>
                  <a:pt x="150373" y="62752"/>
                  <a:pt x="125118" y="37497"/>
                  <a:pt x="93935" y="37497"/>
                </a:cubicBezTo>
                <a:close/>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76" name="Freeform: Shape 175">
            <a:extLst>
              <a:ext uri="{FF2B5EF4-FFF2-40B4-BE49-F238E27FC236}">
                <a16:creationId xmlns:a16="http://schemas.microsoft.com/office/drawing/2014/main" id="{710403CB-2235-4D30-87B8-9C93AE841865}"/>
              </a:ext>
            </a:extLst>
          </xdr:cNvPr>
          <xdr:cNvSpPr/>
        </xdr:nvSpPr>
        <xdr:spPr>
          <a:xfrm>
            <a:off x="4985227" y="961088"/>
            <a:ext cx="244824" cy="90198"/>
          </a:xfrm>
          <a:custGeom>
            <a:avLst/>
            <a:gdLst>
              <a:gd name="connsiteX0" fmla="*/ 220599 w 244823"/>
              <a:gd name="connsiteY0" fmla="*/ 92775 h 90198"/>
              <a:gd name="connsiteX1" fmla="*/ 127308 w 244823"/>
              <a:gd name="connsiteY1" fmla="*/ 37626 h 90198"/>
              <a:gd name="connsiteX2" fmla="*/ 34017 w 244823"/>
              <a:gd name="connsiteY2" fmla="*/ 92775 h 90198"/>
              <a:gd name="connsiteX3" fmla="*/ 9664 w 244823"/>
              <a:gd name="connsiteY3" fmla="*/ 79246 h 90198"/>
              <a:gd name="connsiteX4" fmla="*/ 127308 w 244823"/>
              <a:gd name="connsiteY4" fmla="*/ 9664 h 90198"/>
              <a:gd name="connsiteX5" fmla="*/ 245081 w 244823"/>
              <a:gd name="connsiteY5" fmla="*/ 79246 h 90198"/>
              <a:gd name="connsiteX6" fmla="*/ 220599 w 244823"/>
              <a:gd name="connsiteY6" fmla="*/ 92775 h 901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44823" h="90198">
                <a:moveTo>
                  <a:pt x="220599" y="92775"/>
                </a:moveTo>
                <a:cubicBezTo>
                  <a:pt x="201786" y="58758"/>
                  <a:pt x="165965" y="37626"/>
                  <a:pt x="127308" y="37626"/>
                </a:cubicBezTo>
                <a:cubicBezTo>
                  <a:pt x="88652" y="37626"/>
                  <a:pt x="52830" y="58758"/>
                  <a:pt x="34017" y="92775"/>
                </a:cubicBezTo>
                <a:lnTo>
                  <a:pt x="9664" y="79246"/>
                </a:lnTo>
                <a:cubicBezTo>
                  <a:pt x="33373" y="36337"/>
                  <a:pt x="78472" y="9664"/>
                  <a:pt x="127308" y="9664"/>
                </a:cubicBezTo>
                <a:cubicBezTo>
                  <a:pt x="176144" y="9664"/>
                  <a:pt x="221243" y="36337"/>
                  <a:pt x="245081" y="79246"/>
                </a:cubicBezTo>
                <a:lnTo>
                  <a:pt x="220599" y="92775"/>
                </a:lnTo>
                <a:close/>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77" name="Freeform: Shape 176">
            <a:extLst>
              <a:ext uri="{FF2B5EF4-FFF2-40B4-BE49-F238E27FC236}">
                <a16:creationId xmlns:a16="http://schemas.microsoft.com/office/drawing/2014/main" id="{8D95B422-403C-425C-BA43-10C6E07E9EE0}"/>
              </a:ext>
            </a:extLst>
          </xdr:cNvPr>
          <xdr:cNvSpPr/>
        </xdr:nvSpPr>
        <xdr:spPr>
          <a:xfrm>
            <a:off x="4784214" y="594368"/>
            <a:ext cx="644273" cy="644273"/>
          </a:xfrm>
          <a:custGeom>
            <a:avLst/>
            <a:gdLst>
              <a:gd name="connsiteX0" fmla="*/ 328708 w 644272"/>
              <a:gd name="connsiteY0" fmla="*/ 647108 h 644272"/>
              <a:gd name="connsiteX1" fmla="*/ 328708 w 644272"/>
              <a:gd name="connsiteY1" fmla="*/ 619146 h 644272"/>
              <a:gd name="connsiteX2" fmla="*/ 355510 w 644272"/>
              <a:gd name="connsiteY2" fmla="*/ 617858 h 644272"/>
              <a:gd name="connsiteX3" fmla="*/ 358087 w 644272"/>
              <a:gd name="connsiteY3" fmla="*/ 645690 h 644272"/>
              <a:gd name="connsiteX4" fmla="*/ 328708 w 644272"/>
              <a:gd name="connsiteY4" fmla="*/ 647108 h 644272"/>
              <a:gd name="connsiteX5" fmla="*/ 299329 w 644272"/>
              <a:gd name="connsiteY5" fmla="*/ 645819 h 644272"/>
              <a:gd name="connsiteX6" fmla="*/ 270208 w 644272"/>
              <a:gd name="connsiteY6" fmla="*/ 641825 h 644272"/>
              <a:gd name="connsiteX7" fmla="*/ 275233 w 644272"/>
              <a:gd name="connsiteY7" fmla="*/ 614379 h 644272"/>
              <a:gd name="connsiteX8" fmla="*/ 301778 w 644272"/>
              <a:gd name="connsiteY8" fmla="*/ 617987 h 644272"/>
              <a:gd name="connsiteX9" fmla="*/ 299329 w 644272"/>
              <a:gd name="connsiteY9" fmla="*/ 645819 h 644272"/>
              <a:gd name="connsiteX10" fmla="*/ 387208 w 644272"/>
              <a:gd name="connsiteY10" fmla="*/ 641696 h 644272"/>
              <a:gd name="connsiteX11" fmla="*/ 382054 w 644272"/>
              <a:gd name="connsiteY11" fmla="*/ 614250 h 644272"/>
              <a:gd name="connsiteX12" fmla="*/ 408211 w 644272"/>
              <a:gd name="connsiteY12" fmla="*/ 608065 h 644272"/>
              <a:gd name="connsiteX13" fmla="*/ 415814 w 644272"/>
              <a:gd name="connsiteY13" fmla="*/ 634995 h 644272"/>
              <a:gd name="connsiteX14" fmla="*/ 387208 w 644272"/>
              <a:gd name="connsiteY14" fmla="*/ 641696 h 644272"/>
              <a:gd name="connsiteX15" fmla="*/ 241473 w 644272"/>
              <a:gd name="connsiteY15" fmla="*/ 635124 h 644272"/>
              <a:gd name="connsiteX16" fmla="*/ 213512 w 644272"/>
              <a:gd name="connsiteY16" fmla="*/ 625847 h 644272"/>
              <a:gd name="connsiteX17" fmla="*/ 223563 w 644272"/>
              <a:gd name="connsiteY17" fmla="*/ 599818 h 644272"/>
              <a:gd name="connsiteX18" fmla="*/ 248947 w 644272"/>
              <a:gd name="connsiteY18" fmla="*/ 608322 h 644272"/>
              <a:gd name="connsiteX19" fmla="*/ 241473 w 644272"/>
              <a:gd name="connsiteY19" fmla="*/ 635124 h 644272"/>
              <a:gd name="connsiteX20" fmla="*/ 186710 w 644272"/>
              <a:gd name="connsiteY20" fmla="*/ 613992 h 644272"/>
              <a:gd name="connsiteX21" fmla="*/ 160939 w 644272"/>
              <a:gd name="connsiteY21" fmla="*/ 599689 h 644272"/>
              <a:gd name="connsiteX22" fmla="*/ 175629 w 644272"/>
              <a:gd name="connsiteY22" fmla="*/ 575980 h 644272"/>
              <a:gd name="connsiteX23" fmla="*/ 199080 w 644272"/>
              <a:gd name="connsiteY23" fmla="*/ 588994 h 644272"/>
              <a:gd name="connsiteX24" fmla="*/ 186710 w 644272"/>
              <a:gd name="connsiteY24" fmla="*/ 613992 h 644272"/>
              <a:gd name="connsiteX25" fmla="*/ 136715 w 644272"/>
              <a:gd name="connsiteY25" fmla="*/ 583067 h 644272"/>
              <a:gd name="connsiteX26" fmla="*/ 114036 w 644272"/>
              <a:gd name="connsiteY26" fmla="*/ 564254 h 644272"/>
              <a:gd name="connsiteX27" fmla="*/ 132849 w 644272"/>
              <a:gd name="connsiteY27" fmla="*/ 543637 h 644272"/>
              <a:gd name="connsiteX28" fmla="*/ 153466 w 644272"/>
              <a:gd name="connsiteY28" fmla="*/ 560775 h 644272"/>
              <a:gd name="connsiteX29" fmla="*/ 136715 w 644272"/>
              <a:gd name="connsiteY29" fmla="*/ 583067 h 644272"/>
              <a:gd name="connsiteX30" fmla="*/ 93162 w 644272"/>
              <a:gd name="connsiteY30" fmla="*/ 543509 h 644272"/>
              <a:gd name="connsiteX31" fmla="*/ 74349 w 644272"/>
              <a:gd name="connsiteY31" fmla="*/ 520959 h 644272"/>
              <a:gd name="connsiteX32" fmla="*/ 96641 w 644272"/>
              <a:gd name="connsiteY32" fmla="*/ 504079 h 644272"/>
              <a:gd name="connsiteX33" fmla="*/ 113778 w 644272"/>
              <a:gd name="connsiteY33" fmla="*/ 524696 h 644272"/>
              <a:gd name="connsiteX34" fmla="*/ 93162 w 644272"/>
              <a:gd name="connsiteY34" fmla="*/ 543509 h 644272"/>
              <a:gd name="connsiteX35" fmla="*/ 57598 w 644272"/>
              <a:gd name="connsiteY35" fmla="*/ 496606 h 644272"/>
              <a:gd name="connsiteX36" fmla="*/ 43166 w 644272"/>
              <a:gd name="connsiteY36" fmla="*/ 470963 h 644272"/>
              <a:gd name="connsiteX37" fmla="*/ 68164 w 644272"/>
              <a:gd name="connsiteY37" fmla="*/ 458465 h 644272"/>
              <a:gd name="connsiteX38" fmla="*/ 81307 w 644272"/>
              <a:gd name="connsiteY38" fmla="*/ 481916 h 644272"/>
              <a:gd name="connsiteX39" fmla="*/ 57598 w 644272"/>
              <a:gd name="connsiteY39" fmla="*/ 496606 h 644272"/>
              <a:gd name="connsiteX40" fmla="*/ 31312 w 644272"/>
              <a:gd name="connsiteY40" fmla="*/ 444033 h 644272"/>
              <a:gd name="connsiteX41" fmla="*/ 21905 w 644272"/>
              <a:gd name="connsiteY41" fmla="*/ 416200 h 644272"/>
              <a:gd name="connsiteX42" fmla="*/ 48707 w 644272"/>
              <a:gd name="connsiteY42" fmla="*/ 408469 h 644272"/>
              <a:gd name="connsiteX43" fmla="*/ 57340 w 644272"/>
              <a:gd name="connsiteY43" fmla="*/ 433853 h 644272"/>
              <a:gd name="connsiteX44" fmla="*/ 31312 w 644272"/>
              <a:gd name="connsiteY44" fmla="*/ 444033 h 644272"/>
              <a:gd name="connsiteX45" fmla="*/ 634995 w 644272"/>
              <a:gd name="connsiteY45" fmla="*/ 415556 h 644272"/>
              <a:gd name="connsiteX46" fmla="*/ 608194 w 644272"/>
              <a:gd name="connsiteY46" fmla="*/ 407954 h 644272"/>
              <a:gd name="connsiteX47" fmla="*/ 614379 w 644272"/>
              <a:gd name="connsiteY47" fmla="*/ 381796 h 644272"/>
              <a:gd name="connsiteX48" fmla="*/ 641825 w 644272"/>
              <a:gd name="connsiteY48" fmla="*/ 386821 h 644272"/>
              <a:gd name="connsiteX49" fmla="*/ 634995 w 644272"/>
              <a:gd name="connsiteY49" fmla="*/ 415556 h 644272"/>
              <a:gd name="connsiteX50" fmla="*/ 15205 w 644272"/>
              <a:gd name="connsiteY50" fmla="*/ 387595 h 644272"/>
              <a:gd name="connsiteX51" fmla="*/ 11081 w 644272"/>
              <a:gd name="connsiteY51" fmla="*/ 358473 h 644272"/>
              <a:gd name="connsiteX52" fmla="*/ 38914 w 644272"/>
              <a:gd name="connsiteY52" fmla="*/ 355896 h 644272"/>
              <a:gd name="connsiteX53" fmla="*/ 42651 w 644272"/>
              <a:gd name="connsiteY53" fmla="*/ 382440 h 644272"/>
              <a:gd name="connsiteX54" fmla="*/ 15205 w 644272"/>
              <a:gd name="connsiteY54" fmla="*/ 387595 h 644272"/>
              <a:gd name="connsiteX55" fmla="*/ 645690 w 644272"/>
              <a:gd name="connsiteY55" fmla="*/ 357829 h 644272"/>
              <a:gd name="connsiteX56" fmla="*/ 617858 w 644272"/>
              <a:gd name="connsiteY56" fmla="*/ 355252 h 644272"/>
              <a:gd name="connsiteX57" fmla="*/ 619018 w 644272"/>
              <a:gd name="connsiteY57" fmla="*/ 328450 h 644272"/>
              <a:gd name="connsiteX58" fmla="*/ 619018 w 644272"/>
              <a:gd name="connsiteY58" fmla="*/ 327162 h 644272"/>
              <a:gd name="connsiteX59" fmla="*/ 646979 w 644272"/>
              <a:gd name="connsiteY59" fmla="*/ 327162 h 644272"/>
              <a:gd name="connsiteX60" fmla="*/ 646979 w 644272"/>
              <a:gd name="connsiteY60" fmla="*/ 328321 h 644272"/>
              <a:gd name="connsiteX61" fmla="*/ 645690 w 644272"/>
              <a:gd name="connsiteY61" fmla="*/ 357829 h 644272"/>
              <a:gd name="connsiteX62" fmla="*/ 37626 w 644272"/>
              <a:gd name="connsiteY62" fmla="*/ 329095 h 644272"/>
              <a:gd name="connsiteX63" fmla="*/ 9664 w 644272"/>
              <a:gd name="connsiteY63" fmla="*/ 328837 h 644272"/>
              <a:gd name="connsiteX64" fmla="*/ 10953 w 644272"/>
              <a:gd name="connsiteY64" fmla="*/ 299716 h 644272"/>
              <a:gd name="connsiteX65" fmla="*/ 38785 w 644272"/>
              <a:gd name="connsiteY65" fmla="*/ 302164 h 644272"/>
              <a:gd name="connsiteX66" fmla="*/ 37626 w 644272"/>
              <a:gd name="connsiteY66" fmla="*/ 328450 h 644272"/>
              <a:gd name="connsiteX67" fmla="*/ 37626 w 644272"/>
              <a:gd name="connsiteY67" fmla="*/ 329095 h 644272"/>
              <a:gd name="connsiteX68" fmla="*/ 617858 w 644272"/>
              <a:gd name="connsiteY68" fmla="*/ 300360 h 644272"/>
              <a:gd name="connsiteX69" fmla="*/ 613992 w 644272"/>
              <a:gd name="connsiteY69" fmla="*/ 273816 h 644272"/>
              <a:gd name="connsiteX70" fmla="*/ 641438 w 644272"/>
              <a:gd name="connsiteY70" fmla="*/ 268662 h 644272"/>
              <a:gd name="connsiteX71" fmla="*/ 645562 w 644272"/>
              <a:gd name="connsiteY71" fmla="*/ 297783 h 644272"/>
              <a:gd name="connsiteX72" fmla="*/ 617858 w 644272"/>
              <a:gd name="connsiteY72" fmla="*/ 300360 h 644272"/>
              <a:gd name="connsiteX73" fmla="*/ 42393 w 644272"/>
              <a:gd name="connsiteY73" fmla="*/ 275620 h 644272"/>
              <a:gd name="connsiteX74" fmla="*/ 14947 w 644272"/>
              <a:gd name="connsiteY74" fmla="*/ 270595 h 644272"/>
              <a:gd name="connsiteX75" fmla="*/ 21647 w 644272"/>
              <a:gd name="connsiteY75" fmla="*/ 241989 h 644272"/>
              <a:gd name="connsiteX76" fmla="*/ 48578 w 644272"/>
              <a:gd name="connsiteY76" fmla="*/ 249591 h 644272"/>
              <a:gd name="connsiteX77" fmla="*/ 42393 w 644272"/>
              <a:gd name="connsiteY77" fmla="*/ 275620 h 644272"/>
              <a:gd name="connsiteX78" fmla="*/ 607807 w 644272"/>
              <a:gd name="connsiteY78" fmla="*/ 247659 h 644272"/>
              <a:gd name="connsiteX79" fmla="*/ 599174 w 644272"/>
              <a:gd name="connsiteY79" fmla="*/ 222274 h 644272"/>
              <a:gd name="connsiteX80" fmla="*/ 625202 w 644272"/>
              <a:gd name="connsiteY80" fmla="*/ 212095 h 644272"/>
              <a:gd name="connsiteX81" fmla="*/ 634609 w 644272"/>
              <a:gd name="connsiteY81" fmla="*/ 239927 h 644272"/>
              <a:gd name="connsiteX82" fmla="*/ 607807 w 644272"/>
              <a:gd name="connsiteY82" fmla="*/ 247659 h 644272"/>
              <a:gd name="connsiteX83" fmla="*/ 56954 w 644272"/>
              <a:gd name="connsiteY83" fmla="*/ 223949 h 644272"/>
              <a:gd name="connsiteX84" fmla="*/ 30925 w 644272"/>
              <a:gd name="connsiteY84" fmla="*/ 213899 h 644272"/>
              <a:gd name="connsiteX85" fmla="*/ 42780 w 644272"/>
              <a:gd name="connsiteY85" fmla="*/ 186968 h 644272"/>
              <a:gd name="connsiteX86" fmla="*/ 67778 w 644272"/>
              <a:gd name="connsiteY86" fmla="*/ 199338 h 644272"/>
              <a:gd name="connsiteX87" fmla="*/ 56954 w 644272"/>
              <a:gd name="connsiteY87" fmla="*/ 223949 h 644272"/>
              <a:gd name="connsiteX88" fmla="*/ 588221 w 644272"/>
              <a:gd name="connsiteY88" fmla="*/ 197792 h 644272"/>
              <a:gd name="connsiteX89" fmla="*/ 575078 w 644272"/>
              <a:gd name="connsiteY89" fmla="*/ 174469 h 644272"/>
              <a:gd name="connsiteX90" fmla="*/ 598787 w 644272"/>
              <a:gd name="connsiteY90" fmla="*/ 159651 h 644272"/>
              <a:gd name="connsiteX91" fmla="*/ 613219 w 644272"/>
              <a:gd name="connsiteY91" fmla="*/ 185293 h 644272"/>
              <a:gd name="connsiteX92" fmla="*/ 588221 w 644272"/>
              <a:gd name="connsiteY92" fmla="*/ 197792 h 644272"/>
              <a:gd name="connsiteX93" fmla="*/ 80792 w 644272"/>
              <a:gd name="connsiteY93" fmla="*/ 175887 h 644272"/>
              <a:gd name="connsiteX94" fmla="*/ 57082 w 644272"/>
              <a:gd name="connsiteY94" fmla="*/ 161197 h 644272"/>
              <a:gd name="connsiteX95" fmla="*/ 73705 w 644272"/>
              <a:gd name="connsiteY95" fmla="*/ 136844 h 644272"/>
              <a:gd name="connsiteX96" fmla="*/ 95997 w 644272"/>
              <a:gd name="connsiteY96" fmla="*/ 153595 h 644272"/>
              <a:gd name="connsiteX97" fmla="*/ 80792 w 644272"/>
              <a:gd name="connsiteY97" fmla="*/ 175887 h 644272"/>
              <a:gd name="connsiteX98" fmla="*/ 559744 w 644272"/>
              <a:gd name="connsiteY98" fmla="*/ 152306 h 644272"/>
              <a:gd name="connsiteX99" fmla="*/ 542478 w 644272"/>
              <a:gd name="connsiteY99" fmla="*/ 131689 h 644272"/>
              <a:gd name="connsiteX100" fmla="*/ 563095 w 644272"/>
              <a:gd name="connsiteY100" fmla="*/ 112748 h 644272"/>
              <a:gd name="connsiteX101" fmla="*/ 582036 w 644272"/>
              <a:gd name="connsiteY101" fmla="*/ 135297 h 644272"/>
              <a:gd name="connsiteX102" fmla="*/ 559744 w 644272"/>
              <a:gd name="connsiteY102" fmla="*/ 152306 h 644272"/>
              <a:gd name="connsiteX103" fmla="*/ 113005 w 644272"/>
              <a:gd name="connsiteY103" fmla="*/ 133107 h 644272"/>
              <a:gd name="connsiteX104" fmla="*/ 92260 w 644272"/>
              <a:gd name="connsiteY104" fmla="*/ 114294 h 644272"/>
              <a:gd name="connsiteX105" fmla="*/ 113005 w 644272"/>
              <a:gd name="connsiteY105" fmla="*/ 93420 h 644272"/>
              <a:gd name="connsiteX106" fmla="*/ 131818 w 644272"/>
              <a:gd name="connsiteY106" fmla="*/ 114036 h 644272"/>
              <a:gd name="connsiteX107" fmla="*/ 113005 w 644272"/>
              <a:gd name="connsiteY107" fmla="*/ 133107 h 644272"/>
              <a:gd name="connsiteX108" fmla="*/ 523407 w 644272"/>
              <a:gd name="connsiteY108" fmla="*/ 112748 h 644272"/>
              <a:gd name="connsiteX109" fmla="*/ 502662 w 644272"/>
              <a:gd name="connsiteY109" fmla="*/ 95610 h 644272"/>
              <a:gd name="connsiteX110" fmla="*/ 519413 w 644272"/>
              <a:gd name="connsiteY110" fmla="*/ 73318 h 644272"/>
              <a:gd name="connsiteX111" fmla="*/ 542091 w 644272"/>
              <a:gd name="connsiteY111" fmla="*/ 92002 h 644272"/>
              <a:gd name="connsiteX112" fmla="*/ 523407 w 644272"/>
              <a:gd name="connsiteY112" fmla="*/ 112748 h 644272"/>
              <a:gd name="connsiteX113" fmla="*/ 152564 w 644272"/>
              <a:gd name="connsiteY113" fmla="*/ 96770 h 644272"/>
              <a:gd name="connsiteX114" fmla="*/ 135684 w 644272"/>
              <a:gd name="connsiteY114" fmla="*/ 74478 h 644272"/>
              <a:gd name="connsiteX115" fmla="*/ 159909 w 644272"/>
              <a:gd name="connsiteY115" fmla="*/ 57727 h 644272"/>
              <a:gd name="connsiteX116" fmla="*/ 174727 w 644272"/>
              <a:gd name="connsiteY116" fmla="*/ 81436 h 644272"/>
              <a:gd name="connsiteX117" fmla="*/ 152564 w 644272"/>
              <a:gd name="connsiteY117" fmla="*/ 96770 h 644272"/>
              <a:gd name="connsiteX118" fmla="*/ 480499 w 644272"/>
              <a:gd name="connsiteY118" fmla="*/ 80663 h 644272"/>
              <a:gd name="connsiteX119" fmla="*/ 457047 w 644272"/>
              <a:gd name="connsiteY119" fmla="*/ 67649 h 644272"/>
              <a:gd name="connsiteX120" fmla="*/ 469417 w 644272"/>
              <a:gd name="connsiteY120" fmla="*/ 42651 h 644272"/>
              <a:gd name="connsiteX121" fmla="*/ 495188 w 644272"/>
              <a:gd name="connsiteY121" fmla="*/ 56954 h 644272"/>
              <a:gd name="connsiteX122" fmla="*/ 480499 w 644272"/>
              <a:gd name="connsiteY122" fmla="*/ 80663 h 644272"/>
              <a:gd name="connsiteX123" fmla="*/ 198049 w 644272"/>
              <a:gd name="connsiteY123" fmla="*/ 68422 h 644272"/>
              <a:gd name="connsiteX124" fmla="*/ 185551 w 644272"/>
              <a:gd name="connsiteY124" fmla="*/ 43424 h 644272"/>
              <a:gd name="connsiteX125" fmla="*/ 212481 w 644272"/>
              <a:gd name="connsiteY125" fmla="*/ 31441 h 644272"/>
              <a:gd name="connsiteX126" fmla="*/ 222661 w 644272"/>
              <a:gd name="connsiteY126" fmla="*/ 57469 h 644272"/>
              <a:gd name="connsiteX127" fmla="*/ 198049 w 644272"/>
              <a:gd name="connsiteY127" fmla="*/ 68422 h 644272"/>
              <a:gd name="connsiteX128" fmla="*/ 432436 w 644272"/>
              <a:gd name="connsiteY128" fmla="*/ 56825 h 644272"/>
              <a:gd name="connsiteX129" fmla="*/ 406923 w 644272"/>
              <a:gd name="connsiteY129" fmla="*/ 48449 h 644272"/>
              <a:gd name="connsiteX130" fmla="*/ 414525 w 644272"/>
              <a:gd name="connsiteY130" fmla="*/ 21519 h 644272"/>
              <a:gd name="connsiteX131" fmla="*/ 442487 w 644272"/>
              <a:gd name="connsiteY131" fmla="*/ 30796 h 644272"/>
              <a:gd name="connsiteX132" fmla="*/ 432436 w 644272"/>
              <a:gd name="connsiteY132" fmla="*/ 56825 h 644272"/>
              <a:gd name="connsiteX133" fmla="*/ 247916 w 644272"/>
              <a:gd name="connsiteY133" fmla="*/ 48836 h 644272"/>
              <a:gd name="connsiteX134" fmla="*/ 240185 w 644272"/>
              <a:gd name="connsiteY134" fmla="*/ 22034 h 644272"/>
              <a:gd name="connsiteX135" fmla="*/ 268790 w 644272"/>
              <a:gd name="connsiteY135" fmla="*/ 15205 h 644272"/>
              <a:gd name="connsiteX136" fmla="*/ 273945 w 644272"/>
              <a:gd name="connsiteY136" fmla="*/ 42651 h 644272"/>
              <a:gd name="connsiteX137" fmla="*/ 247916 w 644272"/>
              <a:gd name="connsiteY137" fmla="*/ 48836 h 644272"/>
              <a:gd name="connsiteX138" fmla="*/ 380894 w 644272"/>
              <a:gd name="connsiteY138" fmla="*/ 42393 h 644272"/>
              <a:gd name="connsiteX139" fmla="*/ 354350 w 644272"/>
              <a:gd name="connsiteY139" fmla="*/ 38785 h 644272"/>
              <a:gd name="connsiteX140" fmla="*/ 356798 w 644272"/>
              <a:gd name="connsiteY140" fmla="*/ 10953 h 644272"/>
              <a:gd name="connsiteX141" fmla="*/ 385920 w 644272"/>
              <a:gd name="connsiteY141" fmla="*/ 14947 h 644272"/>
              <a:gd name="connsiteX142" fmla="*/ 380894 w 644272"/>
              <a:gd name="connsiteY142" fmla="*/ 42393 h 644272"/>
              <a:gd name="connsiteX143" fmla="*/ 300618 w 644272"/>
              <a:gd name="connsiteY143" fmla="*/ 38914 h 644272"/>
              <a:gd name="connsiteX144" fmla="*/ 298041 w 644272"/>
              <a:gd name="connsiteY144" fmla="*/ 11081 h 644272"/>
              <a:gd name="connsiteX145" fmla="*/ 327420 w 644272"/>
              <a:gd name="connsiteY145" fmla="*/ 9664 h 644272"/>
              <a:gd name="connsiteX146" fmla="*/ 327549 w 644272"/>
              <a:gd name="connsiteY146" fmla="*/ 37626 h 644272"/>
              <a:gd name="connsiteX147" fmla="*/ 300618 w 644272"/>
              <a:gd name="connsiteY147" fmla="*/ 38914 h 64427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Lst>
            <a:rect l="l" t="t" r="r" b="b"/>
            <a:pathLst>
              <a:path w="644272" h="644272">
                <a:moveTo>
                  <a:pt x="328708" y="647108"/>
                </a:moveTo>
                <a:lnTo>
                  <a:pt x="328708" y="619146"/>
                </a:lnTo>
                <a:cubicBezTo>
                  <a:pt x="337599" y="619146"/>
                  <a:pt x="346619" y="618760"/>
                  <a:pt x="355510" y="617858"/>
                </a:cubicBezTo>
                <a:lnTo>
                  <a:pt x="358087" y="645690"/>
                </a:lnTo>
                <a:cubicBezTo>
                  <a:pt x="348294" y="646592"/>
                  <a:pt x="338501" y="647108"/>
                  <a:pt x="328708" y="647108"/>
                </a:cubicBezTo>
                <a:close/>
                <a:moveTo>
                  <a:pt x="299329" y="645819"/>
                </a:moveTo>
                <a:cubicBezTo>
                  <a:pt x="289536" y="644917"/>
                  <a:pt x="279743" y="643629"/>
                  <a:pt x="270208" y="641825"/>
                </a:cubicBezTo>
                <a:lnTo>
                  <a:pt x="275233" y="614379"/>
                </a:lnTo>
                <a:cubicBezTo>
                  <a:pt x="283996" y="615925"/>
                  <a:pt x="292887" y="617213"/>
                  <a:pt x="301778" y="617987"/>
                </a:cubicBezTo>
                <a:lnTo>
                  <a:pt x="299329" y="645819"/>
                </a:lnTo>
                <a:close/>
                <a:moveTo>
                  <a:pt x="387208" y="641696"/>
                </a:moveTo>
                <a:lnTo>
                  <a:pt x="382054" y="614250"/>
                </a:lnTo>
                <a:cubicBezTo>
                  <a:pt x="390816" y="612575"/>
                  <a:pt x="399578" y="610513"/>
                  <a:pt x="408211" y="608065"/>
                </a:cubicBezTo>
                <a:lnTo>
                  <a:pt x="415814" y="634995"/>
                </a:lnTo>
                <a:cubicBezTo>
                  <a:pt x="406407" y="637572"/>
                  <a:pt x="396872" y="639892"/>
                  <a:pt x="387208" y="641696"/>
                </a:cubicBezTo>
                <a:close/>
                <a:moveTo>
                  <a:pt x="241473" y="635124"/>
                </a:moveTo>
                <a:cubicBezTo>
                  <a:pt x="232067" y="632418"/>
                  <a:pt x="222661" y="629326"/>
                  <a:pt x="213512" y="625847"/>
                </a:cubicBezTo>
                <a:lnTo>
                  <a:pt x="223563" y="599818"/>
                </a:lnTo>
                <a:cubicBezTo>
                  <a:pt x="231809" y="603039"/>
                  <a:pt x="240443" y="605874"/>
                  <a:pt x="248947" y="608322"/>
                </a:cubicBezTo>
                <a:lnTo>
                  <a:pt x="241473" y="635124"/>
                </a:lnTo>
                <a:close/>
                <a:moveTo>
                  <a:pt x="186710" y="613992"/>
                </a:moveTo>
                <a:cubicBezTo>
                  <a:pt x="177948" y="609611"/>
                  <a:pt x="169315" y="604843"/>
                  <a:pt x="160939" y="599689"/>
                </a:cubicBezTo>
                <a:lnTo>
                  <a:pt x="175629" y="575980"/>
                </a:lnTo>
                <a:cubicBezTo>
                  <a:pt x="183231" y="580619"/>
                  <a:pt x="191091" y="585000"/>
                  <a:pt x="199080" y="588994"/>
                </a:cubicBezTo>
                <a:lnTo>
                  <a:pt x="186710" y="613992"/>
                </a:lnTo>
                <a:close/>
                <a:moveTo>
                  <a:pt x="136715" y="583067"/>
                </a:moveTo>
                <a:cubicBezTo>
                  <a:pt x="128855" y="577140"/>
                  <a:pt x="121252" y="570826"/>
                  <a:pt x="114036" y="564254"/>
                </a:cubicBezTo>
                <a:lnTo>
                  <a:pt x="132849" y="543637"/>
                </a:lnTo>
                <a:cubicBezTo>
                  <a:pt x="139421" y="549694"/>
                  <a:pt x="146379" y="555363"/>
                  <a:pt x="153466" y="560775"/>
                </a:cubicBezTo>
                <a:lnTo>
                  <a:pt x="136715" y="583067"/>
                </a:lnTo>
                <a:close/>
                <a:moveTo>
                  <a:pt x="93162" y="543509"/>
                </a:moveTo>
                <a:cubicBezTo>
                  <a:pt x="86590" y="536293"/>
                  <a:pt x="80277" y="528690"/>
                  <a:pt x="74349" y="520959"/>
                </a:cubicBezTo>
                <a:lnTo>
                  <a:pt x="96641" y="504079"/>
                </a:lnTo>
                <a:cubicBezTo>
                  <a:pt x="102053" y="511166"/>
                  <a:pt x="107851" y="518124"/>
                  <a:pt x="113778" y="524696"/>
                </a:cubicBezTo>
                <a:lnTo>
                  <a:pt x="93162" y="543509"/>
                </a:lnTo>
                <a:close/>
                <a:moveTo>
                  <a:pt x="57598" y="496606"/>
                </a:moveTo>
                <a:cubicBezTo>
                  <a:pt x="52444" y="488230"/>
                  <a:pt x="47547" y="479597"/>
                  <a:pt x="43166" y="470963"/>
                </a:cubicBezTo>
                <a:lnTo>
                  <a:pt x="68164" y="458465"/>
                </a:lnTo>
                <a:cubicBezTo>
                  <a:pt x="72159" y="466454"/>
                  <a:pt x="76540" y="474314"/>
                  <a:pt x="81307" y="481916"/>
                </a:cubicBezTo>
                <a:lnTo>
                  <a:pt x="57598" y="496606"/>
                </a:lnTo>
                <a:close/>
                <a:moveTo>
                  <a:pt x="31312" y="444033"/>
                </a:moveTo>
                <a:cubicBezTo>
                  <a:pt x="27833" y="434884"/>
                  <a:pt x="24611" y="425607"/>
                  <a:pt x="21905" y="416200"/>
                </a:cubicBezTo>
                <a:lnTo>
                  <a:pt x="48707" y="408469"/>
                </a:lnTo>
                <a:cubicBezTo>
                  <a:pt x="51155" y="417102"/>
                  <a:pt x="53990" y="425607"/>
                  <a:pt x="57340" y="433853"/>
                </a:cubicBezTo>
                <a:lnTo>
                  <a:pt x="31312" y="444033"/>
                </a:lnTo>
                <a:close/>
                <a:moveTo>
                  <a:pt x="634995" y="415556"/>
                </a:moveTo>
                <a:lnTo>
                  <a:pt x="608194" y="407954"/>
                </a:lnTo>
                <a:cubicBezTo>
                  <a:pt x="610642" y="399320"/>
                  <a:pt x="612703" y="390558"/>
                  <a:pt x="614379" y="381796"/>
                </a:cubicBezTo>
                <a:lnTo>
                  <a:pt x="641825" y="386821"/>
                </a:lnTo>
                <a:cubicBezTo>
                  <a:pt x="639892" y="396486"/>
                  <a:pt x="637701" y="406150"/>
                  <a:pt x="634995" y="415556"/>
                </a:cubicBezTo>
                <a:close/>
                <a:moveTo>
                  <a:pt x="15205" y="387595"/>
                </a:moveTo>
                <a:cubicBezTo>
                  <a:pt x="13401" y="378059"/>
                  <a:pt x="11983" y="368266"/>
                  <a:pt x="11081" y="358473"/>
                </a:cubicBezTo>
                <a:lnTo>
                  <a:pt x="38914" y="355896"/>
                </a:lnTo>
                <a:cubicBezTo>
                  <a:pt x="39687" y="364787"/>
                  <a:pt x="40976" y="373678"/>
                  <a:pt x="42651" y="382440"/>
                </a:cubicBezTo>
                <a:lnTo>
                  <a:pt x="15205" y="387595"/>
                </a:lnTo>
                <a:close/>
                <a:moveTo>
                  <a:pt x="645690" y="357829"/>
                </a:moveTo>
                <a:lnTo>
                  <a:pt x="617858" y="355252"/>
                </a:lnTo>
                <a:cubicBezTo>
                  <a:pt x="618631" y="346361"/>
                  <a:pt x="619018" y="337341"/>
                  <a:pt x="619018" y="328450"/>
                </a:cubicBezTo>
                <a:lnTo>
                  <a:pt x="619018" y="327162"/>
                </a:lnTo>
                <a:lnTo>
                  <a:pt x="646979" y="327162"/>
                </a:lnTo>
                <a:lnTo>
                  <a:pt x="646979" y="328321"/>
                </a:lnTo>
                <a:cubicBezTo>
                  <a:pt x="647108" y="338243"/>
                  <a:pt x="646592" y="348036"/>
                  <a:pt x="645690" y="357829"/>
                </a:cubicBezTo>
                <a:close/>
                <a:moveTo>
                  <a:pt x="37626" y="329095"/>
                </a:moveTo>
                <a:lnTo>
                  <a:pt x="9664" y="328837"/>
                </a:lnTo>
                <a:cubicBezTo>
                  <a:pt x="9664" y="318915"/>
                  <a:pt x="10051" y="309251"/>
                  <a:pt x="10953" y="299716"/>
                </a:cubicBezTo>
                <a:lnTo>
                  <a:pt x="38785" y="302164"/>
                </a:lnTo>
                <a:cubicBezTo>
                  <a:pt x="38012" y="310797"/>
                  <a:pt x="37626" y="319688"/>
                  <a:pt x="37626" y="328450"/>
                </a:cubicBezTo>
                <a:lnTo>
                  <a:pt x="37626" y="329095"/>
                </a:lnTo>
                <a:close/>
                <a:moveTo>
                  <a:pt x="617858" y="300360"/>
                </a:moveTo>
                <a:cubicBezTo>
                  <a:pt x="616956" y="291469"/>
                  <a:pt x="615667" y="282449"/>
                  <a:pt x="613992" y="273816"/>
                </a:cubicBezTo>
                <a:lnTo>
                  <a:pt x="641438" y="268662"/>
                </a:lnTo>
                <a:cubicBezTo>
                  <a:pt x="643242" y="278197"/>
                  <a:pt x="644659" y="287990"/>
                  <a:pt x="645562" y="297783"/>
                </a:cubicBezTo>
                <a:lnTo>
                  <a:pt x="617858" y="300360"/>
                </a:lnTo>
                <a:close/>
                <a:moveTo>
                  <a:pt x="42393" y="275620"/>
                </a:moveTo>
                <a:lnTo>
                  <a:pt x="14947" y="270595"/>
                </a:lnTo>
                <a:cubicBezTo>
                  <a:pt x="16751" y="261059"/>
                  <a:pt x="18942" y="251395"/>
                  <a:pt x="21647" y="241989"/>
                </a:cubicBezTo>
                <a:lnTo>
                  <a:pt x="48578" y="249591"/>
                </a:lnTo>
                <a:cubicBezTo>
                  <a:pt x="46001" y="258096"/>
                  <a:pt x="43939" y="266858"/>
                  <a:pt x="42393" y="275620"/>
                </a:cubicBezTo>
                <a:close/>
                <a:moveTo>
                  <a:pt x="607807" y="247659"/>
                </a:moveTo>
                <a:cubicBezTo>
                  <a:pt x="605359" y="239025"/>
                  <a:pt x="602395" y="230521"/>
                  <a:pt x="599174" y="222274"/>
                </a:cubicBezTo>
                <a:lnTo>
                  <a:pt x="625202" y="212095"/>
                </a:lnTo>
                <a:cubicBezTo>
                  <a:pt x="628810" y="221114"/>
                  <a:pt x="631903" y="230521"/>
                  <a:pt x="634609" y="239927"/>
                </a:cubicBezTo>
                <a:lnTo>
                  <a:pt x="607807" y="247659"/>
                </a:lnTo>
                <a:close/>
                <a:moveTo>
                  <a:pt x="56954" y="223949"/>
                </a:moveTo>
                <a:lnTo>
                  <a:pt x="30925" y="213899"/>
                </a:lnTo>
                <a:cubicBezTo>
                  <a:pt x="34404" y="204750"/>
                  <a:pt x="38399" y="195730"/>
                  <a:pt x="42780" y="186968"/>
                </a:cubicBezTo>
                <a:lnTo>
                  <a:pt x="67778" y="199338"/>
                </a:lnTo>
                <a:cubicBezTo>
                  <a:pt x="63654" y="207456"/>
                  <a:pt x="60046" y="215703"/>
                  <a:pt x="56954" y="223949"/>
                </a:cubicBezTo>
                <a:close/>
                <a:moveTo>
                  <a:pt x="588221" y="197792"/>
                </a:moveTo>
                <a:cubicBezTo>
                  <a:pt x="584227" y="189803"/>
                  <a:pt x="579846" y="181943"/>
                  <a:pt x="575078" y="174469"/>
                </a:cubicBezTo>
                <a:lnTo>
                  <a:pt x="598787" y="159651"/>
                </a:lnTo>
                <a:cubicBezTo>
                  <a:pt x="603941" y="167898"/>
                  <a:pt x="608838" y="176531"/>
                  <a:pt x="613219" y="185293"/>
                </a:cubicBezTo>
                <a:lnTo>
                  <a:pt x="588221" y="197792"/>
                </a:lnTo>
                <a:close/>
                <a:moveTo>
                  <a:pt x="80792" y="175887"/>
                </a:moveTo>
                <a:lnTo>
                  <a:pt x="57082" y="161197"/>
                </a:lnTo>
                <a:cubicBezTo>
                  <a:pt x="62237" y="152950"/>
                  <a:pt x="67778" y="144704"/>
                  <a:pt x="73705" y="136844"/>
                </a:cubicBezTo>
                <a:lnTo>
                  <a:pt x="95997" y="153595"/>
                </a:lnTo>
                <a:cubicBezTo>
                  <a:pt x="90456" y="160939"/>
                  <a:pt x="85431" y="168413"/>
                  <a:pt x="80792" y="175887"/>
                </a:cubicBezTo>
                <a:close/>
                <a:moveTo>
                  <a:pt x="559744" y="152306"/>
                </a:moveTo>
                <a:cubicBezTo>
                  <a:pt x="554332" y="145219"/>
                  <a:pt x="548534" y="138261"/>
                  <a:pt x="542478" y="131689"/>
                </a:cubicBezTo>
                <a:lnTo>
                  <a:pt x="563095" y="112748"/>
                </a:lnTo>
                <a:cubicBezTo>
                  <a:pt x="569666" y="119964"/>
                  <a:pt x="576109" y="127566"/>
                  <a:pt x="582036" y="135297"/>
                </a:cubicBezTo>
                <a:lnTo>
                  <a:pt x="559744" y="152306"/>
                </a:lnTo>
                <a:close/>
                <a:moveTo>
                  <a:pt x="113005" y="133107"/>
                </a:moveTo>
                <a:lnTo>
                  <a:pt x="92260" y="114294"/>
                </a:lnTo>
                <a:cubicBezTo>
                  <a:pt x="98832" y="107078"/>
                  <a:pt x="105789" y="99991"/>
                  <a:pt x="113005" y="93420"/>
                </a:cubicBezTo>
                <a:lnTo>
                  <a:pt x="131818" y="114036"/>
                </a:lnTo>
                <a:cubicBezTo>
                  <a:pt x="125376" y="120092"/>
                  <a:pt x="118933" y="126535"/>
                  <a:pt x="113005" y="133107"/>
                </a:cubicBezTo>
                <a:close/>
                <a:moveTo>
                  <a:pt x="523407" y="112748"/>
                </a:moveTo>
                <a:cubicBezTo>
                  <a:pt x="516836" y="106820"/>
                  <a:pt x="509878" y="101022"/>
                  <a:pt x="502662" y="95610"/>
                </a:cubicBezTo>
                <a:lnTo>
                  <a:pt x="519413" y="73318"/>
                </a:lnTo>
                <a:cubicBezTo>
                  <a:pt x="527273" y="79246"/>
                  <a:pt x="534875" y="85559"/>
                  <a:pt x="542091" y="92002"/>
                </a:cubicBezTo>
                <a:lnTo>
                  <a:pt x="523407" y="112748"/>
                </a:lnTo>
                <a:close/>
                <a:moveTo>
                  <a:pt x="152564" y="96770"/>
                </a:moveTo>
                <a:lnTo>
                  <a:pt x="135684" y="74478"/>
                </a:lnTo>
                <a:cubicBezTo>
                  <a:pt x="143415" y="68551"/>
                  <a:pt x="151533" y="63010"/>
                  <a:pt x="159909" y="57727"/>
                </a:cubicBezTo>
                <a:lnTo>
                  <a:pt x="174727" y="81436"/>
                </a:lnTo>
                <a:cubicBezTo>
                  <a:pt x="166995" y="86333"/>
                  <a:pt x="159651" y="91487"/>
                  <a:pt x="152564" y="96770"/>
                </a:cubicBezTo>
                <a:close/>
                <a:moveTo>
                  <a:pt x="480499" y="80663"/>
                </a:moveTo>
                <a:cubicBezTo>
                  <a:pt x="472896" y="76024"/>
                  <a:pt x="465036" y="71643"/>
                  <a:pt x="457047" y="67649"/>
                </a:cubicBezTo>
                <a:lnTo>
                  <a:pt x="469417" y="42651"/>
                </a:lnTo>
                <a:cubicBezTo>
                  <a:pt x="478179" y="47032"/>
                  <a:pt x="486813" y="51800"/>
                  <a:pt x="495188" y="56954"/>
                </a:cubicBezTo>
                <a:lnTo>
                  <a:pt x="480499" y="80663"/>
                </a:lnTo>
                <a:close/>
                <a:moveTo>
                  <a:pt x="198049" y="68422"/>
                </a:moveTo>
                <a:lnTo>
                  <a:pt x="185551" y="43424"/>
                </a:lnTo>
                <a:cubicBezTo>
                  <a:pt x="194313" y="39043"/>
                  <a:pt x="203333" y="35048"/>
                  <a:pt x="212481" y="31441"/>
                </a:cubicBezTo>
                <a:lnTo>
                  <a:pt x="222661" y="57469"/>
                </a:lnTo>
                <a:cubicBezTo>
                  <a:pt x="214285" y="60691"/>
                  <a:pt x="206038" y="64427"/>
                  <a:pt x="198049" y="68422"/>
                </a:cubicBezTo>
                <a:close/>
                <a:moveTo>
                  <a:pt x="432436" y="56825"/>
                </a:moveTo>
                <a:cubicBezTo>
                  <a:pt x="424060" y="53604"/>
                  <a:pt x="415556" y="50769"/>
                  <a:pt x="406923" y="48449"/>
                </a:cubicBezTo>
                <a:lnTo>
                  <a:pt x="414525" y="21519"/>
                </a:lnTo>
                <a:cubicBezTo>
                  <a:pt x="423931" y="24096"/>
                  <a:pt x="433338" y="27317"/>
                  <a:pt x="442487" y="30796"/>
                </a:cubicBezTo>
                <a:lnTo>
                  <a:pt x="432436" y="56825"/>
                </a:lnTo>
                <a:close/>
                <a:moveTo>
                  <a:pt x="247916" y="48836"/>
                </a:moveTo>
                <a:lnTo>
                  <a:pt x="240185" y="22034"/>
                </a:lnTo>
                <a:cubicBezTo>
                  <a:pt x="249591" y="19328"/>
                  <a:pt x="259255" y="17009"/>
                  <a:pt x="268790" y="15205"/>
                </a:cubicBezTo>
                <a:lnTo>
                  <a:pt x="273945" y="42651"/>
                </a:lnTo>
                <a:cubicBezTo>
                  <a:pt x="265312" y="44326"/>
                  <a:pt x="256550" y="46388"/>
                  <a:pt x="247916" y="48836"/>
                </a:cubicBezTo>
                <a:close/>
                <a:moveTo>
                  <a:pt x="380894" y="42393"/>
                </a:moveTo>
                <a:cubicBezTo>
                  <a:pt x="372132" y="40847"/>
                  <a:pt x="363241" y="39558"/>
                  <a:pt x="354350" y="38785"/>
                </a:cubicBezTo>
                <a:lnTo>
                  <a:pt x="356798" y="10953"/>
                </a:lnTo>
                <a:cubicBezTo>
                  <a:pt x="366591" y="11855"/>
                  <a:pt x="376384" y="13143"/>
                  <a:pt x="385920" y="14947"/>
                </a:cubicBezTo>
                <a:lnTo>
                  <a:pt x="380894" y="42393"/>
                </a:lnTo>
                <a:close/>
                <a:moveTo>
                  <a:pt x="300618" y="38914"/>
                </a:moveTo>
                <a:lnTo>
                  <a:pt x="298041" y="11081"/>
                </a:lnTo>
                <a:cubicBezTo>
                  <a:pt x="307705" y="10180"/>
                  <a:pt x="317626" y="9664"/>
                  <a:pt x="327420" y="9664"/>
                </a:cubicBezTo>
                <a:lnTo>
                  <a:pt x="327549" y="37626"/>
                </a:lnTo>
                <a:cubicBezTo>
                  <a:pt x="318529" y="37626"/>
                  <a:pt x="309509" y="38141"/>
                  <a:pt x="300618" y="38914"/>
                </a:cubicBezTo>
                <a:close/>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grpSp>
    <xdr:clientData/>
  </xdr:twoCellAnchor>
  <xdr:twoCellAnchor>
    <xdr:from>
      <xdr:col>2</xdr:col>
      <xdr:colOff>637624</xdr:colOff>
      <xdr:row>15</xdr:row>
      <xdr:rowOff>177181</xdr:rowOff>
    </xdr:from>
    <xdr:to>
      <xdr:col>3</xdr:col>
      <xdr:colOff>1405731</xdr:colOff>
      <xdr:row>17</xdr:row>
      <xdr:rowOff>476327</xdr:rowOff>
    </xdr:to>
    <xdr:sp macro="" textlink="">
      <xdr:nvSpPr>
        <xdr:cNvPr id="98" name="Rectangle 97">
          <a:extLst>
            <a:ext uri="{FF2B5EF4-FFF2-40B4-BE49-F238E27FC236}">
              <a16:creationId xmlns:a16="http://schemas.microsoft.com/office/drawing/2014/main" id="{22EA9E6F-6932-4058-B2B9-2E33FB0A9EBC}"/>
            </a:ext>
          </a:extLst>
        </xdr:cNvPr>
        <xdr:cNvSpPr>
          <a:spLocks noChangeArrowheads="1"/>
        </xdr:cNvSpPr>
      </xdr:nvSpPr>
      <xdr:spPr bwMode="auto">
        <a:xfrm>
          <a:off x="1312538" y="5815981"/>
          <a:ext cx="1965536" cy="1387717"/>
        </a:xfrm>
        <a:prstGeom prst="rect">
          <a:avLst/>
        </a:prstGeom>
        <a:noFill/>
        <a:ln w="12700" algn="ctr">
          <a:noFill/>
          <a:miter lim="800000"/>
          <a:headEnd/>
          <a:tailEnd/>
        </a:ln>
      </xdr:spPr>
      <xdr:txBody>
        <a:bodyPr wrap="square" lIns="0" tIns="0" rIns="0" anchor="t"/>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pPr marL="180000" indent="-180000">
            <a:spcAft>
              <a:spcPts val="600"/>
            </a:spcAft>
            <a:buFont typeface="Arial" panose="020B0604020202020204" pitchFamily="34" charset="0"/>
            <a:buChar char="•"/>
            <a:defRPr/>
          </a:pPr>
          <a:r>
            <a:rPr lang="en-US" sz="1000" b="1">
              <a:solidFill>
                <a:schemeClr val="tx1">
                  <a:lumMod val="85000"/>
                  <a:lumOff val="15000"/>
                </a:schemeClr>
              </a:solidFill>
            </a:rPr>
            <a:t>Määritä kriittisyysluokat ja niiden numeeriset raja-arvot</a:t>
          </a:r>
        </a:p>
        <a:p>
          <a:pPr marL="180000" indent="-180000">
            <a:spcAft>
              <a:spcPts val="600"/>
            </a:spcAft>
            <a:buFont typeface="Arial" panose="020B0604020202020204" pitchFamily="34" charset="0"/>
            <a:buChar char="•"/>
            <a:defRPr/>
          </a:pPr>
          <a:r>
            <a:rPr lang="en-US" sz="1000">
              <a:solidFill>
                <a:schemeClr val="tx1">
                  <a:lumMod val="85000"/>
                  <a:lumOff val="15000"/>
                </a:schemeClr>
              </a:solidFill>
            </a:rPr>
            <a:t>Kuvaa arviointiasteikko (0-4) sanallisesti. Mitä eri arvot tarkoittavat organisaatiosi toiminnassa?</a:t>
          </a:r>
        </a:p>
        <a:p>
          <a:pPr marL="180000" indent="-180000">
            <a:spcAft>
              <a:spcPts val="600"/>
            </a:spcAft>
            <a:buFont typeface="Arial" panose="020B0604020202020204" pitchFamily="34" charset="0"/>
            <a:buChar char="•"/>
            <a:defRPr/>
          </a:pPr>
          <a:r>
            <a:rPr lang="en-US" sz="1000" b="1">
              <a:solidFill>
                <a:schemeClr val="tx1">
                  <a:lumMod val="85000"/>
                  <a:lumOff val="15000"/>
                </a:schemeClr>
              </a:solidFill>
            </a:rPr>
            <a:t>Määritä, miten riippuvuudet ja kasautumisvaikutus huomioidaan arvioinnissa</a:t>
          </a:r>
        </a:p>
      </xdr:txBody>
    </xdr:sp>
    <xdr:clientData/>
  </xdr:twoCellAnchor>
  <xdr:twoCellAnchor>
    <xdr:from>
      <xdr:col>3</xdr:col>
      <xdr:colOff>1479010</xdr:colOff>
      <xdr:row>15</xdr:row>
      <xdr:rowOff>177181</xdr:rowOff>
    </xdr:from>
    <xdr:to>
      <xdr:col>3</xdr:col>
      <xdr:colOff>3351601</xdr:colOff>
      <xdr:row>18</xdr:row>
      <xdr:rowOff>463437</xdr:rowOff>
    </xdr:to>
    <xdr:sp macro="" textlink="">
      <xdr:nvSpPr>
        <xdr:cNvPr id="99" name="Rectangle 98">
          <a:extLst>
            <a:ext uri="{FF2B5EF4-FFF2-40B4-BE49-F238E27FC236}">
              <a16:creationId xmlns:a16="http://schemas.microsoft.com/office/drawing/2014/main" id="{BAAA91E2-CEA8-4E91-885F-D21BC3C2AAED}"/>
            </a:ext>
          </a:extLst>
        </xdr:cNvPr>
        <xdr:cNvSpPr>
          <a:spLocks noChangeArrowheads="1"/>
        </xdr:cNvSpPr>
      </xdr:nvSpPr>
      <xdr:spPr bwMode="auto">
        <a:xfrm>
          <a:off x="3351353" y="5815981"/>
          <a:ext cx="1872591" cy="1919113"/>
        </a:xfrm>
        <a:prstGeom prst="rect">
          <a:avLst/>
        </a:prstGeom>
        <a:noFill/>
        <a:ln w="12700" algn="ctr">
          <a:noFill/>
          <a:miter lim="800000"/>
          <a:headEnd/>
          <a:tailEnd/>
        </a:ln>
      </xdr:spPr>
      <xdr:txBody>
        <a:bodyPr wrap="square" lIns="0" tIns="0" rIns="0" anchor="t">
          <a:spAutoFit/>
        </a:bodyP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pPr marL="180000" indent="-180000" fontAlgn="base">
            <a:spcAft>
              <a:spcPts val="600"/>
            </a:spcAft>
            <a:buSzPct val="100000"/>
            <a:buFont typeface="Arial" panose="020B0604020202020204" pitchFamily="34" charset="0"/>
            <a:buChar char="•"/>
            <a:defRPr/>
          </a:pPr>
          <a:r>
            <a:rPr lang="en-US" sz="1000" b="1">
              <a:solidFill>
                <a:schemeClr val="tx1">
                  <a:lumMod val="85000"/>
                  <a:lumOff val="15000"/>
                </a:schemeClr>
              </a:solidFill>
            </a:rPr>
            <a:t>Tunnista organisaation keskeiset tuotokset</a:t>
          </a:r>
        </a:p>
        <a:p>
          <a:pPr marL="180000" indent="-180000" fontAlgn="base">
            <a:spcAft>
              <a:spcPts val="600"/>
            </a:spcAft>
            <a:buSzPct val="100000"/>
            <a:buFont typeface="Arial" panose="020B0604020202020204" pitchFamily="34" charset="0"/>
            <a:buChar char="•"/>
            <a:defRPr/>
          </a:pPr>
          <a:r>
            <a:rPr lang="en-US" sz="1000">
              <a:solidFill>
                <a:schemeClr val="tx1">
                  <a:lumMod val="85000"/>
                  <a:lumOff val="15000"/>
                </a:schemeClr>
              </a:solidFill>
            </a:rPr>
            <a:t>Määritä häiriönsietoajat. Miten pitkä häiriö voidaan sietää?</a:t>
          </a:r>
        </a:p>
        <a:p>
          <a:pPr marL="180000" indent="-180000" fontAlgn="base">
            <a:spcAft>
              <a:spcPts val="600"/>
            </a:spcAft>
            <a:buSzPct val="100000"/>
            <a:buFont typeface="Arial" panose="020B0604020202020204" pitchFamily="34" charset="0"/>
            <a:buChar char="•"/>
            <a:defRPr/>
          </a:pPr>
          <a:r>
            <a:rPr lang="en-US" sz="1000">
              <a:solidFill>
                <a:schemeClr val="tx1">
                  <a:lumMod val="85000"/>
                  <a:lumOff val="15000"/>
                </a:schemeClr>
              </a:solidFill>
            </a:rPr>
            <a:t>Tunnista vastuutahot</a:t>
          </a:r>
        </a:p>
        <a:p>
          <a:pPr marL="180000" indent="-180000" fontAlgn="base">
            <a:spcAft>
              <a:spcPts val="600"/>
            </a:spcAft>
            <a:buSzPct val="100000"/>
            <a:buFont typeface="Arial" panose="020B0604020202020204" pitchFamily="34" charset="0"/>
            <a:buChar char="•"/>
            <a:defRPr/>
          </a:pPr>
          <a:r>
            <a:rPr lang="en-US" sz="1000" b="1">
              <a:solidFill>
                <a:schemeClr val="tx1">
                  <a:lumMod val="85000"/>
                  <a:lumOff val="15000"/>
                </a:schemeClr>
              </a:solidFill>
            </a:rPr>
            <a:t>Valitse arvioinnissa käytetyt näkökulmat (2 – 5 kpl)</a:t>
          </a:r>
        </a:p>
        <a:p>
          <a:pPr marL="180000" indent="-180000" fontAlgn="base">
            <a:spcAft>
              <a:spcPts val="600"/>
            </a:spcAft>
            <a:buSzPct val="100000"/>
            <a:buFont typeface="Arial" panose="020B0604020202020204" pitchFamily="34" charset="0"/>
            <a:buChar char="•"/>
            <a:defRPr/>
          </a:pPr>
          <a:r>
            <a:rPr lang="en-US" sz="1000" b="1">
              <a:solidFill>
                <a:schemeClr val="tx1">
                  <a:lumMod val="85000"/>
                  <a:lumOff val="15000"/>
                </a:schemeClr>
              </a:solidFill>
            </a:rPr>
            <a:t>Arvioi häiriöiden vaikutuksia tuotoksiin valituista näkökulmista</a:t>
          </a:r>
        </a:p>
      </xdr:txBody>
    </xdr:sp>
    <xdr:clientData/>
  </xdr:twoCellAnchor>
  <xdr:twoCellAnchor>
    <xdr:from>
      <xdr:col>3</xdr:col>
      <xdr:colOff>3461778</xdr:colOff>
      <xdr:row>15</xdr:row>
      <xdr:rowOff>177181</xdr:rowOff>
    </xdr:from>
    <xdr:to>
      <xdr:col>5</xdr:col>
      <xdr:colOff>21318</xdr:colOff>
      <xdr:row>18</xdr:row>
      <xdr:rowOff>229977</xdr:rowOff>
    </xdr:to>
    <xdr:sp macro="" textlink="">
      <xdr:nvSpPr>
        <xdr:cNvPr id="100" name="Rectangle 99">
          <a:extLst>
            <a:ext uri="{FF2B5EF4-FFF2-40B4-BE49-F238E27FC236}">
              <a16:creationId xmlns:a16="http://schemas.microsoft.com/office/drawing/2014/main" id="{8A44BF17-F672-461A-B913-AFBA41BE2094}"/>
            </a:ext>
          </a:extLst>
        </xdr:cNvPr>
        <xdr:cNvSpPr>
          <a:spLocks noChangeArrowheads="1"/>
        </xdr:cNvSpPr>
      </xdr:nvSpPr>
      <xdr:spPr bwMode="auto">
        <a:xfrm>
          <a:off x="5334121" y="5815981"/>
          <a:ext cx="2002397" cy="1685653"/>
        </a:xfrm>
        <a:prstGeom prst="rect">
          <a:avLst/>
        </a:prstGeom>
        <a:noFill/>
        <a:ln w="12700" algn="ctr">
          <a:noFill/>
          <a:miter lim="800000"/>
          <a:headEnd/>
          <a:tailEnd/>
        </a:ln>
      </xdr:spPr>
      <xdr:txBody>
        <a:bodyPr wrap="square" lIns="0" tIns="0" rIns="0" anchor="t">
          <a:spAutoFit/>
        </a:bodyP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pPr marL="180000" lvl="1" indent="-180000" defTabSz="862436" fontAlgn="base">
            <a:spcAft>
              <a:spcPts val="600"/>
            </a:spcAft>
            <a:buSzPct val="100000"/>
            <a:buFont typeface="Arial" panose="020B0604020202020204" pitchFamily="34" charset="0"/>
            <a:buChar char="•"/>
          </a:pPr>
          <a:r>
            <a:rPr lang="en-US" sz="1000" b="1">
              <a:solidFill>
                <a:schemeClr val="tx1">
                  <a:lumMod val="85000"/>
                  <a:lumOff val="15000"/>
                </a:schemeClr>
              </a:solidFill>
            </a:rPr>
            <a:t>Tunnista tuotosten tekemiseksi tarvittavat </a:t>
          </a:r>
          <a:r>
            <a:rPr lang="fi-FI" sz="1000" b="1">
              <a:solidFill>
                <a:schemeClr val="tx1">
                  <a:lumMod val="85000"/>
                  <a:lumOff val="15000"/>
                </a:schemeClr>
              </a:solidFill>
            </a:rPr>
            <a:t>prosessi, tietojärjestelmä, tietovaranto, toiminto tai muu resurssi</a:t>
          </a:r>
        </a:p>
        <a:p>
          <a:pPr marL="180000" lvl="1" indent="-180000" defTabSz="862436" fontAlgn="base">
            <a:spcAft>
              <a:spcPts val="600"/>
            </a:spcAft>
            <a:buSzPct val="100000"/>
            <a:buFont typeface="Arial" panose="020B0604020202020204" pitchFamily="34" charset="0"/>
            <a:buChar char="•"/>
          </a:pPr>
          <a:r>
            <a:rPr lang="en-US" sz="1000">
              <a:solidFill>
                <a:schemeClr val="tx1">
                  <a:lumMod val="85000"/>
                  <a:lumOff val="15000"/>
                </a:schemeClr>
              </a:solidFill>
            </a:rPr>
            <a:t>Määritä kuinka pitkä häiriö voidaan sietää?</a:t>
          </a:r>
        </a:p>
        <a:p>
          <a:pPr marL="180000" lvl="1" indent="-180000" defTabSz="862436" fontAlgn="base">
            <a:spcAft>
              <a:spcPts val="600"/>
            </a:spcAft>
            <a:buSzPct val="100000"/>
            <a:buFont typeface="Arial" panose="020B0604020202020204" pitchFamily="34" charset="0"/>
            <a:buChar char="•"/>
          </a:pPr>
          <a:r>
            <a:rPr lang="en-US" sz="1000">
              <a:solidFill>
                <a:schemeClr val="tx1">
                  <a:lumMod val="85000"/>
                  <a:lumOff val="15000"/>
                </a:schemeClr>
              </a:solidFill>
            </a:rPr>
            <a:t>Tunnista vastuutahot</a:t>
          </a:r>
        </a:p>
        <a:p>
          <a:pPr marL="180000" lvl="1" indent="-180000" defTabSz="862436" fontAlgn="base">
            <a:spcAft>
              <a:spcPts val="600"/>
            </a:spcAft>
            <a:buSzPct val="100000"/>
            <a:buFont typeface="Arial" panose="020B0604020202020204" pitchFamily="34" charset="0"/>
            <a:buChar char="•"/>
          </a:pPr>
          <a:r>
            <a:rPr lang="en-US" sz="1000" b="1">
              <a:solidFill>
                <a:schemeClr val="tx1">
                  <a:lumMod val="85000"/>
                  <a:lumOff val="15000"/>
                </a:schemeClr>
              </a:solidFill>
            </a:rPr>
            <a:t>Arvioi tuotannontekijään kohdistuvan häiriön vaikutuksia </a:t>
          </a:r>
        </a:p>
      </xdr:txBody>
    </xdr:sp>
    <xdr:clientData/>
  </xdr:twoCellAnchor>
  <xdr:twoCellAnchor>
    <xdr:from>
      <xdr:col>8</xdr:col>
      <xdr:colOff>593020</xdr:colOff>
      <xdr:row>15</xdr:row>
      <xdr:rowOff>177181</xdr:rowOff>
    </xdr:from>
    <xdr:to>
      <xdr:col>12</xdr:col>
      <xdr:colOff>29216</xdr:colOff>
      <xdr:row>18</xdr:row>
      <xdr:rowOff>309550</xdr:rowOff>
    </xdr:to>
    <xdr:sp macro="" textlink="">
      <xdr:nvSpPr>
        <xdr:cNvPr id="101" name="Rectangle 100">
          <a:extLst>
            <a:ext uri="{FF2B5EF4-FFF2-40B4-BE49-F238E27FC236}">
              <a16:creationId xmlns:a16="http://schemas.microsoft.com/office/drawing/2014/main" id="{FFA94EE9-EF82-4648-B55C-5ED54638FC1A}"/>
            </a:ext>
          </a:extLst>
        </xdr:cNvPr>
        <xdr:cNvSpPr>
          <a:spLocks noChangeArrowheads="1"/>
        </xdr:cNvSpPr>
      </xdr:nvSpPr>
      <xdr:spPr bwMode="auto">
        <a:xfrm>
          <a:off x="9758791" y="5815981"/>
          <a:ext cx="1874596" cy="1765226"/>
        </a:xfrm>
        <a:prstGeom prst="rect">
          <a:avLst/>
        </a:prstGeom>
        <a:noFill/>
        <a:ln w="12700" algn="ctr">
          <a:noFill/>
          <a:miter lim="800000"/>
          <a:headEnd/>
          <a:tailEnd/>
        </a:ln>
      </xdr:spPr>
      <xdr:txBody>
        <a:bodyPr wrap="square" lIns="0" tIns="0" rIns="0" anchor="t">
          <a:spAutoFit/>
        </a:bodyP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pPr marL="180000" lvl="1" indent="-180000" defTabSz="862436" fontAlgn="base">
            <a:spcAft>
              <a:spcPts val="600"/>
            </a:spcAft>
            <a:buSzPct val="100000"/>
            <a:buFont typeface="Arial" panose="020B0604020202020204" pitchFamily="34" charset="0"/>
            <a:buChar char="•"/>
          </a:pPr>
          <a:r>
            <a:rPr lang="en-US" sz="1000">
              <a:solidFill>
                <a:schemeClr val="tx1">
                  <a:lumMod val="85000"/>
                  <a:lumOff val="15000"/>
                </a:schemeClr>
              </a:solidFill>
            </a:rPr>
            <a:t>Raporttivaiheessa voit vielä muuttaa kriittisyysluokkien numeerisia</a:t>
          </a:r>
          <a:r>
            <a:rPr lang="en-US" sz="1000" baseline="0">
              <a:solidFill>
                <a:schemeClr val="tx1">
                  <a:lumMod val="85000"/>
                  <a:lumOff val="15000"/>
                </a:schemeClr>
              </a:solidFill>
            </a:rPr>
            <a:t> raja-arvoja</a:t>
          </a:r>
          <a:endParaRPr lang="en-US" sz="1000">
            <a:solidFill>
              <a:schemeClr val="tx1">
                <a:lumMod val="85000"/>
                <a:lumOff val="15000"/>
              </a:schemeClr>
            </a:solidFill>
          </a:endParaRPr>
        </a:p>
        <a:p>
          <a:pPr marL="180000" lvl="1" indent="-180000" defTabSz="862436" fontAlgn="base">
            <a:spcAft>
              <a:spcPts val="600"/>
            </a:spcAft>
            <a:buSzPct val="100000"/>
            <a:buFont typeface="Arial" panose="020B0604020202020204" pitchFamily="34" charset="0"/>
            <a:buChar char="•"/>
          </a:pPr>
          <a:r>
            <a:rPr lang="en-US" sz="1000">
              <a:solidFill>
                <a:schemeClr val="tx1">
                  <a:lumMod val="85000"/>
                  <a:lumOff val="15000"/>
                </a:schemeClr>
              </a:solidFill>
            </a:rPr>
            <a:t>Voit suodattaa</a:t>
          </a:r>
          <a:r>
            <a:rPr lang="en-US" sz="1000" baseline="0">
              <a:solidFill>
                <a:schemeClr val="tx1">
                  <a:lumMod val="85000"/>
                  <a:lumOff val="15000"/>
                </a:schemeClr>
              </a:solidFill>
            </a:rPr>
            <a:t> raportteja haluamasi kentän mukaan (esimerkiksi vain ulkoiset tekijät)</a:t>
          </a:r>
          <a:endParaRPr lang="en-US" sz="1000">
            <a:solidFill>
              <a:schemeClr val="tx1">
                <a:lumMod val="85000"/>
                <a:lumOff val="15000"/>
              </a:schemeClr>
            </a:solidFill>
          </a:endParaRPr>
        </a:p>
        <a:p>
          <a:pPr marL="180000" lvl="1" indent="-180000" defTabSz="862436" fontAlgn="base">
            <a:spcAft>
              <a:spcPts val="600"/>
            </a:spcAft>
            <a:buSzPct val="100000"/>
            <a:buFont typeface="Arial" panose="020B0604020202020204" pitchFamily="34" charset="0"/>
            <a:buChar char="•"/>
          </a:pPr>
          <a:r>
            <a:rPr lang="en-US" sz="1000">
              <a:solidFill>
                <a:schemeClr val="tx1">
                  <a:lumMod val="85000"/>
                  <a:lumOff val="15000"/>
                </a:schemeClr>
              </a:solidFill>
            </a:rPr>
            <a:t>Voit viedä tulokset työkalusta</a:t>
          </a:r>
          <a:r>
            <a:rPr lang="en-US" sz="1000" baseline="0">
              <a:solidFill>
                <a:schemeClr val="tx1">
                  <a:lumMod val="85000"/>
                  <a:lumOff val="15000"/>
                </a:schemeClr>
              </a:solidFill>
            </a:rPr>
            <a:t> kopioimalla ja tallentamalla haluamasi raporttitaulukon csv-muodossa.</a:t>
          </a:r>
          <a:endParaRPr lang="en-US" sz="1000">
            <a:solidFill>
              <a:schemeClr val="tx1">
                <a:lumMod val="85000"/>
                <a:lumOff val="15000"/>
              </a:schemeClr>
            </a:solidFill>
          </a:endParaRPr>
        </a:p>
      </xdr:txBody>
    </xdr:sp>
    <xdr:clientData/>
  </xdr:twoCellAnchor>
  <xdr:twoCellAnchor>
    <xdr:from>
      <xdr:col>3</xdr:col>
      <xdr:colOff>1442686</xdr:colOff>
      <xdr:row>18</xdr:row>
      <xdr:rowOff>640659</xdr:rowOff>
    </xdr:from>
    <xdr:to>
      <xdr:col>3</xdr:col>
      <xdr:colOff>2960026</xdr:colOff>
      <xdr:row>19</xdr:row>
      <xdr:rowOff>370427</xdr:rowOff>
    </xdr:to>
    <xdr:sp macro="" textlink="">
      <xdr:nvSpPr>
        <xdr:cNvPr id="102" name="Rectangle 101">
          <a:extLst>
            <a:ext uri="{FF2B5EF4-FFF2-40B4-BE49-F238E27FC236}">
              <a16:creationId xmlns:a16="http://schemas.microsoft.com/office/drawing/2014/main" id="{B6BB0794-A8BC-4E2E-BAB9-038DED5F04B6}"/>
            </a:ext>
          </a:extLst>
        </xdr:cNvPr>
        <xdr:cNvSpPr>
          <a:spLocks noChangeArrowheads="1"/>
        </xdr:cNvSpPr>
      </xdr:nvSpPr>
      <xdr:spPr bwMode="auto">
        <a:xfrm>
          <a:off x="3315029" y="7912316"/>
          <a:ext cx="1517340" cy="372025"/>
        </a:xfrm>
        <a:prstGeom prst="rect">
          <a:avLst/>
        </a:prstGeom>
        <a:noFill/>
        <a:ln w="12700" algn="ctr">
          <a:noFill/>
          <a:miter lim="800000"/>
          <a:headEnd/>
          <a:tailEnd/>
        </a:ln>
      </xdr:spPr>
      <xdr:txBody>
        <a:bodyPr wrap="square" lIns="0" tIns="0" rIns="0" anchor="t">
          <a:spAutoFit/>
        </a:bodyP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pPr algn="ctr">
            <a:spcAft>
              <a:spcPts val="100"/>
            </a:spcAft>
            <a:buClr>
              <a:srgbClr val="00338D"/>
            </a:buClr>
            <a:defRPr/>
          </a:pPr>
          <a:r>
            <a:rPr lang="en-US" sz="1000" b="0">
              <a:solidFill>
                <a:schemeClr val="tx1">
                  <a:lumMod val="85000"/>
                  <a:lumOff val="15000"/>
                </a:schemeClr>
              </a:solidFill>
            </a:rPr>
            <a:t>Priorisoidut</a:t>
          </a:r>
        </a:p>
        <a:p>
          <a:pPr algn="ctr">
            <a:spcAft>
              <a:spcPts val="100"/>
            </a:spcAft>
            <a:buClr>
              <a:srgbClr val="00338D"/>
            </a:buClr>
            <a:defRPr/>
          </a:pPr>
          <a:r>
            <a:rPr lang="en-US" sz="1000" b="0">
              <a:solidFill>
                <a:schemeClr val="tx1">
                  <a:lumMod val="85000"/>
                  <a:lumOff val="15000"/>
                </a:schemeClr>
              </a:solidFill>
            </a:rPr>
            <a:t>tuotokset</a:t>
          </a:r>
        </a:p>
      </xdr:txBody>
    </xdr:sp>
    <xdr:clientData/>
  </xdr:twoCellAnchor>
  <xdr:twoCellAnchor>
    <xdr:from>
      <xdr:col>5</xdr:col>
      <xdr:colOff>402456</xdr:colOff>
      <xdr:row>20</xdr:row>
      <xdr:rowOff>131781</xdr:rowOff>
    </xdr:from>
    <xdr:to>
      <xdr:col>7</xdr:col>
      <xdr:colOff>383611</xdr:colOff>
      <xdr:row>20</xdr:row>
      <xdr:rowOff>490981</xdr:rowOff>
    </xdr:to>
    <xdr:sp macro="" textlink="">
      <xdr:nvSpPr>
        <xdr:cNvPr id="103" name="Rectangle 102">
          <a:extLst>
            <a:ext uri="{FF2B5EF4-FFF2-40B4-BE49-F238E27FC236}">
              <a16:creationId xmlns:a16="http://schemas.microsoft.com/office/drawing/2014/main" id="{12664568-3298-4D38-AFC1-82E72F273FA9}"/>
            </a:ext>
          </a:extLst>
        </xdr:cNvPr>
        <xdr:cNvSpPr>
          <a:spLocks noChangeArrowheads="1"/>
        </xdr:cNvSpPr>
      </xdr:nvSpPr>
      <xdr:spPr bwMode="auto">
        <a:xfrm>
          <a:off x="7717656" y="8687952"/>
          <a:ext cx="1222126" cy="359200"/>
        </a:xfrm>
        <a:prstGeom prst="rect">
          <a:avLst/>
        </a:prstGeom>
        <a:noFill/>
        <a:ln w="12700" algn="ctr">
          <a:noFill/>
          <a:miter lim="800000"/>
          <a:headEnd/>
          <a:tailEnd/>
        </a:ln>
      </xdr:spPr>
      <xdr:txBody>
        <a:bodyPr wrap="square" lIns="0" tIns="0" rIns="0" anchor="t">
          <a:spAutoFit/>
        </a:bodyP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pPr algn="ctr">
            <a:spcAft>
              <a:spcPts val="100"/>
            </a:spcAft>
            <a:buClr>
              <a:srgbClr val="00338D"/>
            </a:buClr>
            <a:defRPr/>
          </a:pPr>
          <a:r>
            <a:rPr lang="en-US" sz="1000" b="0">
              <a:solidFill>
                <a:schemeClr val="tx1">
                  <a:lumMod val="85000"/>
                  <a:lumOff val="15000"/>
                </a:schemeClr>
              </a:solidFill>
            </a:rPr>
            <a:t>Priorisoidut tuotannon osatekijät</a:t>
          </a:r>
        </a:p>
      </xdr:txBody>
    </xdr:sp>
    <xdr:clientData/>
  </xdr:twoCellAnchor>
  <xdr:twoCellAnchor>
    <xdr:from>
      <xdr:col>9</xdr:col>
      <xdr:colOff>7001</xdr:colOff>
      <xdr:row>19</xdr:row>
      <xdr:rowOff>174044</xdr:rowOff>
    </xdr:from>
    <xdr:to>
      <xdr:col>11</xdr:col>
      <xdr:colOff>411333</xdr:colOff>
      <xdr:row>19</xdr:row>
      <xdr:rowOff>376728</xdr:rowOff>
    </xdr:to>
    <xdr:sp macro="" textlink="">
      <xdr:nvSpPr>
        <xdr:cNvPr id="104" name="Rectangle 103">
          <a:extLst>
            <a:ext uri="{FF2B5EF4-FFF2-40B4-BE49-F238E27FC236}">
              <a16:creationId xmlns:a16="http://schemas.microsoft.com/office/drawing/2014/main" id="{1CB0E8FF-93AE-42DA-8155-457D80257980}"/>
            </a:ext>
          </a:extLst>
        </xdr:cNvPr>
        <xdr:cNvSpPr>
          <a:spLocks noChangeArrowheads="1"/>
        </xdr:cNvSpPr>
      </xdr:nvSpPr>
      <xdr:spPr bwMode="auto">
        <a:xfrm>
          <a:off x="9782372" y="8087958"/>
          <a:ext cx="1623532" cy="202684"/>
        </a:xfrm>
        <a:prstGeom prst="rect">
          <a:avLst/>
        </a:prstGeom>
        <a:noFill/>
        <a:ln w="12700" algn="ctr">
          <a:noFill/>
          <a:miter lim="800000"/>
          <a:headEnd/>
          <a:tailEnd/>
        </a:ln>
      </xdr:spPr>
      <xdr:txBody>
        <a:bodyPr wrap="square" lIns="0" tIns="0" rIns="0" anchor="t">
          <a:spAutoFit/>
        </a:bodyP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pPr algn="ctr">
            <a:spcAft>
              <a:spcPts val="100"/>
            </a:spcAft>
            <a:buClr>
              <a:srgbClr val="00338D"/>
            </a:buClr>
            <a:defRPr/>
          </a:pPr>
          <a:r>
            <a:rPr lang="en-US" sz="1000" b="0">
              <a:solidFill>
                <a:schemeClr val="tx1">
                  <a:lumMod val="85000"/>
                  <a:lumOff val="15000"/>
                </a:schemeClr>
              </a:solidFill>
            </a:rPr>
            <a:t>Kriittisten kohteiden raportti</a:t>
          </a:r>
        </a:p>
      </xdr:txBody>
    </xdr:sp>
    <xdr:clientData/>
  </xdr:twoCellAnchor>
  <xdr:twoCellAnchor>
    <xdr:from>
      <xdr:col>2</xdr:col>
      <xdr:colOff>609280</xdr:colOff>
      <xdr:row>19</xdr:row>
      <xdr:rowOff>63716</xdr:rowOff>
    </xdr:from>
    <xdr:to>
      <xdr:col>3</xdr:col>
      <xdr:colOff>900493</xdr:colOff>
      <xdr:row>19</xdr:row>
      <xdr:rowOff>266400</xdr:rowOff>
    </xdr:to>
    <xdr:sp macro="" textlink="">
      <xdr:nvSpPr>
        <xdr:cNvPr id="105" name="Rectangle 104">
          <a:extLst>
            <a:ext uri="{FF2B5EF4-FFF2-40B4-BE49-F238E27FC236}">
              <a16:creationId xmlns:a16="http://schemas.microsoft.com/office/drawing/2014/main" id="{36BB8B52-C55B-4EDB-94BA-DF263EE0B6FF}"/>
            </a:ext>
          </a:extLst>
        </xdr:cNvPr>
        <xdr:cNvSpPr>
          <a:spLocks noChangeArrowheads="1"/>
        </xdr:cNvSpPr>
      </xdr:nvSpPr>
      <xdr:spPr bwMode="auto">
        <a:xfrm>
          <a:off x="1284194" y="7977630"/>
          <a:ext cx="1488642" cy="202684"/>
        </a:xfrm>
        <a:prstGeom prst="rect">
          <a:avLst/>
        </a:prstGeom>
        <a:noFill/>
        <a:ln w="12700" algn="ctr">
          <a:noFill/>
          <a:miter lim="800000"/>
          <a:headEnd/>
          <a:tailEnd/>
        </a:ln>
      </xdr:spPr>
      <xdr:txBody>
        <a:bodyPr wrap="square" lIns="0" tIns="0" rIns="0" anchor="t">
          <a:spAutoFit/>
        </a:bodyP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pPr algn="ctr">
            <a:spcAft>
              <a:spcPts val="100"/>
            </a:spcAft>
            <a:buClr>
              <a:srgbClr val="00338D"/>
            </a:buClr>
            <a:defRPr/>
          </a:pPr>
          <a:r>
            <a:rPr lang="en-US" sz="1000" b="0">
              <a:solidFill>
                <a:schemeClr val="tx1">
                  <a:lumMod val="85000"/>
                  <a:lumOff val="15000"/>
                </a:schemeClr>
              </a:solidFill>
            </a:rPr>
            <a:t>Yhtenäinen arviointikehikko</a:t>
          </a:r>
        </a:p>
      </xdr:txBody>
    </xdr:sp>
    <xdr:clientData/>
  </xdr:twoCellAnchor>
  <xdr:twoCellAnchor>
    <xdr:from>
      <xdr:col>8</xdr:col>
      <xdr:colOff>428828</xdr:colOff>
      <xdr:row>11</xdr:row>
      <xdr:rowOff>106431</xdr:rowOff>
    </xdr:from>
    <xdr:to>
      <xdr:col>12</xdr:col>
      <xdr:colOff>366428</xdr:colOff>
      <xdr:row>14</xdr:row>
      <xdr:rowOff>67815</xdr:rowOff>
    </xdr:to>
    <xdr:sp macro="" textlink="">
      <xdr:nvSpPr>
        <xdr:cNvPr id="106" name="Arrow: Chevron 105">
          <a:extLst>
            <a:ext uri="{FF2B5EF4-FFF2-40B4-BE49-F238E27FC236}">
              <a16:creationId xmlns:a16="http://schemas.microsoft.com/office/drawing/2014/main" id="{25A45EB8-1A38-47A5-83A1-C238C1AC5DB2}"/>
            </a:ext>
          </a:extLst>
        </xdr:cNvPr>
        <xdr:cNvSpPr/>
      </xdr:nvSpPr>
      <xdr:spPr>
        <a:xfrm>
          <a:off x="9594599" y="4994117"/>
          <a:ext cx="2376000" cy="527441"/>
        </a:xfrm>
        <a:prstGeom prst="chevron">
          <a:avLst/>
        </a:prstGeom>
        <a:solidFill>
          <a:srgbClr val="003479"/>
        </a:solidFill>
        <a:ln w="15875">
          <a:noFill/>
        </a:ln>
        <a:effectLst>
          <a:outerShdw blurRad="50800" dist="25400" dir="2700000" algn="tl" rotWithShape="0">
            <a:schemeClr val="accent3">
              <a:alpha val="4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lIns="612000" tIns="54000" rIns="54000" bIns="54000" rtlCol="0" anchor="ctr"/>
        <a:lstStyle>
          <a:defPPr>
            <a:defRPr lang="fi-FI"/>
          </a:defPPr>
          <a:lvl1pPr marL="0" algn="l" defTabSz="914377" rtl="0" eaLnBrk="1" latinLnBrk="0" hangingPunct="1">
            <a:defRPr sz="1800" kern="1200">
              <a:solidFill>
                <a:schemeClr val="lt1"/>
              </a:solidFill>
              <a:latin typeface="+mn-lt"/>
              <a:ea typeface="+mn-ea"/>
              <a:cs typeface="+mn-cs"/>
            </a:defRPr>
          </a:lvl1pPr>
          <a:lvl2pPr marL="457189" algn="l" defTabSz="914377" rtl="0" eaLnBrk="1" latinLnBrk="0" hangingPunct="1">
            <a:defRPr sz="1800" kern="1200">
              <a:solidFill>
                <a:schemeClr val="lt1"/>
              </a:solidFill>
              <a:latin typeface="+mn-lt"/>
              <a:ea typeface="+mn-ea"/>
              <a:cs typeface="+mn-cs"/>
            </a:defRPr>
          </a:lvl2pPr>
          <a:lvl3pPr marL="914377" algn="l" defTabSz="914377" rtl="0" eaLnBrk="1" latinLnBrk="0" hangingPunct="1">
            <a:defRPr sz="1800" kern="1200">
              <a:solidFill>
                <a:schemeClr val="lt1"/>
              </a:solidFill>
              <a:latin typeface="+mn-lt"/>
              <a:ea typeface="+mn-ea"/>
              <a:cs typeface="+mn-cs"/>
            </a:defRPr>
          </a:lvl3pPr>
          <a:lvl4pPr marL="1371566" algn="l" defTabSz="914377" rtl="0" eaLnBrk="1" latinLnBrk="0" hangingPunct="1">
            <a:defRPr sz="1800" kern="1200">
              <a:solidFill>
                <a:schemeClr val="lt1"/>
              </a:solidFill>
              <a:latin typeface="+mn-lt"/>
              <a:ea typeface="+mn-ea"/>
              <a:cs typeface="+mn-cs"/>
            </a:defRPr>
          </a:lvl4pPr>
          <a:lvl5pPr marL="1828754" algn="l" defTabSz="914377" rtl="0" eaLnBrk="1" latinLnBrk="0" hangingPunct="1">
            <a:defRPr sz="1800" kern="1200">
              <a:solidFill>
                <a:schemeClr val="lt1"/>
              </a:solidFill>
              <a:latin typeface="+mn-lt"/>
              <a:ea typeface="+mn-ea"/>
              <a:cs typeface="+mn-cs"/>
            </a:defRPr>
          </a:lvl5pPr>
          <a:lvl6pPr marL="2285943" algn="l" defTabSz="914377" rtl="0" eaLnBrk="1" latinLnBrk="0" hangingPunct="1">
            <a:defRPr sz="1800" kern="1200">
              <a:solidFill>
                <a:schemeClr val="lt1"/>
              </a:solidFill>
              <a:latin typeface="+mn-lt"/>
              <a:ea typeface="+mn-ea"/>
              <a:cs typeface="+mn-cs"/>
            </a:defRPr>
          </a:lvl6pPr>
          <a:lvl7pPr marL="2743131" algn="l" defTabSz="914377" rtl="0" eaLnBrk="1" latinLnBrk="0" hangingPunct="1">
            <a:defRPr sz="1800" kern="1200">
              <a:solidFill>
                <a:schemeClr val="lt1"/>
              </a:solidFill>
              <a:latin typeface="+mn-lt"/>
              <a:ea typeface="+mn-ea"/>
              <a:cs typeface="+mn-cs"/>
            </a:defRPr>
          </a:lvl7pPr>
          <a:lvl8pPr marL="3200320" algn="l" defTabSz="914377" rtl="0" eaLnBrk="1" latinLnBrk="0" hangingPunct="1">
            <a:defRPr sz="1800" kern="1200">
              <a:solidFill>
                <a:schemeClr val="lt1"/>
              </a:solidFill>
              <a:latin typeface="+mn-lt"/>
              <a:ea typeface="+mn-ea"/>
              <a:cs typeface="+mn-cs"/>
            </a:defRPr>
          </a:lvl8pPr>
          <a:lvl9pPr marL="3657509" algn="l" defTabSz="914377" rtl="0" eaLnBrk="1" latinLnBrk="0" hangingPunct="1">
            <a:defRPr sz="1800" kern="1200">
              <a:solidFill>
                <a:schemeClr val="lt1"/>
              </a:solidFill>
              <a:latin typeface="+mn-lt"/>
              <a:ea typeface="+mn-ea"/>
              <a:cs typeface="+mn-cs"/>
            </a:defRPr>
          </a:lvl9pPr>
        </a:lstStyle>
        <a:p>
          <a:r>
            <a:rPr lang="fi-FI" sz="1200">
              <a:solidFill>
                <a:schemeClr val="bg1"/>
              </a:solidFill>
            </a:rPr>
            <a:t>Raportti</a:t>
          </a:r>
          <a:endParaRPr lang="et-EE" sz="1200">
            <a:solidFill>
              <a:schemeClr val="bg1"/>
            </a:solidFill>
          </a:endParaRPr>
        </a:p>
      </xdr:txBody>
    </xdr:sp>
    <xdr:clientData/>
  </xdr:twoCellAnchor>
  <xdr:twoCellAnchor>
    <xdr:from>
      <xdr:col>2</xdr:col>
      <xdr:colOff>472243</xdr:colOff>
      <xdr:row>12</xdr:row>
      <xdr:rowOff>38902</xdr:rowOff>
    </xdr:from>
    <xdr:to>
      <xdr:col>2</xdr:col>
      <xdr:colOff>796663</xdr:colOff>
      <xdr:row>13</xdr:row>
      <xdr:rowOff>154491</xdr:rowOff>
    </xdr:to>
    <xdr:grpSp>
      <xdr:nvGrpSpPr>
        <xdr:cNvPr id="107" name="Graphic 1308">
          <a:extLst>
            <a:ext uri="{FF2B5EF4-FFF2-40B4-BE49-F238E27FC236}">
              <a16:creationId xmlns:a16="http://schemas.microsoft.com/office/drawing/2014/main" id="{CD8621E0-E1DB-49B9-9224-09130BD2C419}"/>
            </a:ext>
          </a:extLst>
        </xdr:cNvPr>
        <xdr:cNvGrpSpPr/>
      </xdr:nvGrpSpPr>
      <xdr:grpSpPr>
        <a:xfrm>
          <a:off x="1147157" y="5111645"/>
          <a:ext cx="324420" cy="311532"/>
          <a:chOff x="6302914" y="3434557"/>
          <a:chExt cx="571500" cy="539211"/>
        </a:xfrm>
        <a:solidFill>
          <a:schemeClr val="bg1"/>
        </a:solidFill>
      </xdr:grpSpPr>
      <xdr:sp macro="" textlink="">
        <xdr:nvSpPr>
          <xdr:cNvPr id="165" name="Freeform: Shape 164">
            <a:extLst>
              <a:ext uri="{FF2B5EF4-FFF2-40B4-BE49-F238E27FC236}">
                <a16:creationId xmlns:a16="http://schemas.microsoft.com/office/drawing/2014/main" id="{9BC1A959-6048-41A8-9FD7-6110D5D04819}"/>
              </a:ext>
            </a:extLst>
          </xdr:cNvPr>
          <xdr:cNvSpPr/>
        </xdr:nvSpPr>
        <xdr:spPr>
          <a:xfrm>
            <a:off x="6459123" y="3907093"/>
            <a:ext cx="257175" cy="66675"/>
          </a:xfrm>
          <a:custGeom>
            <a:avLst/>
            <a:gdLst>
              <a:gd name="connsiteX0" fmla="*/ 222314 w 257175"/>
              <a:gd name="connsiteY0" fmla="*/ 7144 h 66675"/>
              <a:gd name="connsiteX1" fmla="*/ 201168 w 257175"/>
              <a:gd name="connsiteY1" fmla="*/ 7144 h 66675"/>
              <a:gd name="connsiteX2" fmla="*/ 201168 w 257175"/>
              <a:gd name="connsiteY2" fmla="*/ 45815 h 66675"/>
              <a:gd name="connsiteX3" fmla="*/ 63151 w 257175"/>
              <a:gd name="connsiteY3" fmla="*/ 45815 h 66675"/>
              <a:gd name="connsiteX4" fmla="*/ 63151 w 257175"/>
              <a:gd name="connsiteY4" fmla="*/ 7144 h 66675"/>
              <a:gd name="connsiteX5" fmla="*/ 42005 w 257175"/>
              <a:gd name="connsiteY5" fmla="*/ 7144 h 66675"/>
              <a:gd name="connsiteX6" fmla="*/ 42005 w 257175"/>
              <a:gd name="connsiteY6" fmla="*/ 45815 h 66675"/>
              <a:gd name="connsiteX7" fmla="*/ 7144 w 257175"/>
              <a:gd name="connsiteY7" fmla="*/ 45815 h 66675"/>
              <a:gd name="connsiteX8" fmla="*/ 7144 w 257175"/>
              <a:gd name="connsiteY8" fmla="*/ 66961 h 66675"/>
              <a:gd name="connsiteX9" fmla="*/ 42005 w 257175"/>
              <a:gd name="connsiteY9" fmla="*/ 66961 h 66675"/>
              <a:gd name="connsiteX10" fmla="*/ 222314 w 257175"/>
              <a:gd name="connsiteY10" fmla="*/ 66961 h 66675"/>
              <a:gd name="connsiteX11" fmla="*/ 257175 w 257175"/>
              <a:gd name="connsiteY11" fmla="*/ 66961 h 66675"/>
              <a:gd name="connsiteX12" fmla="*/ 257175 w 257175"/>
              <a:gd name="connsiteY12" fmla="*/ 45815 h 66675"/>
              <a:gd name="connsiteX13" fmla="*/ 222314 w 257175"/>
              <a:gd name="connsiteY13" fmla="*/ 45815 h 666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57175" h="66675">
                <a:moveTo>
                  <a:pt x="222314" y="7144"/>
                </a:moveTo>
                <a:lnTo>
                  <a:pt x="201168" y="7144"/>
                </a:lnTo>
                <a:lnTo>
                  <a:pt x="201168" y="45815"/>
                </a:lnTo>
                <a:lnTo>
                  <a:pt x="63151" y="45815"/>
                </a:lnTo>
                <a:lnTo>
                  <a:pt x="63151" y="7144"/>
                </a:lnTo>
                <a:lnTo>
                  <a:pt x="42005" y="7144"/>
                </a:lnTo>
                <a:lnTo>
                  <a:pt x="42005" y="45815"/>
                </a:lnTo>
                <a:lnTo>
                  <a:pt x="7144" y="45815"/>
                </a:lnTo>
                <a:lnTo>
                  <a:pt x="7144" y="66961"/>
                </a:lnTo>
                <a:lnTo>
                  <a:pt x="42005" y="66961"/>
                </a:lnTo>
                <a:lnTo>
                  <a:pt x="222314" y="66961"/>
                </a:lnTo>
                <a:lnTo>
                  <a:pt x="257175" y="66961"/>
                </a:lnTo>
                <a:lnTo>
                  <a:pt x="257175" y="45815"/>
                </a:lnTo>
                <a:lnTo>
                  <a:pt x="222314" y="45815"/>
                </a:lnTo>
                <a:close/>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66" name="Freeform: Shape 165">
            <a:extLst>
              <a:ext uri="{FF2B5EF4-FFF2-40B4-BE49-F238E27FC236}">
                <a16:creationId xmlns:a16="http://schemas.microsoft.com/office/drawing/2014/main" id="{D88DC6BA-ED68-4080-9B58-FCFBF3BA6849}"/>
              </a:ext>
            </a:extLst>
          </xdr:cNvPr>
          <xdr:cNvSpPr/>
        </xdr:nvSpPr>
        <xdr:spPr>
          <a:xfrm>
            <a:off x="6302914" y="3434557"/>
            <a:ext cx="571500" cy="457200"/>
          </a:xfrm>
          <a:custGeom>
            <a:avLst/>
            <a:gdLst>
              <a:gd name="connsiteX0" fmla="*/ 560927 w 571500"/>
              <a:gd name="connsiteY0" fmla="*/ 15812 h 457200"/>
              <a:gd name="connsiteX1" fmla="*/ 539877 w 571500"/>
              <a:gd name="connsiteY1" fmla="*/ 7144 h 457200"/>
              <a:gd name="connsiteX2" fmla="*/ 36862 w 571500"/>
              <a:gd name="connsiteY2" fmla="*/ 7144 h 457200"/>
              <a:gd name="connsiteX3" fmla="*/ 15812 w 571500"/>
              <a:gd name="connsiteY3" fmla="*/ 15812 h 457200"/>
              <a:gd name="connsiteX4" fmla="*/ 7144 w 571500"/>
              <a:gd name="connsiteY4" fmla="*/ 36862 h 457200"/>
              <a:gd name="connsiteX5" fmla="*/ 7144 w 571500"/>
              <a:gd name="connsiteY5" fmla="*/ 373856 h 457200"/>
              <a:gd name="connsiteX6" fmla="*/ 7144 w 571500"/>
              <a:gd name="connsiteY6" fmla="*/ 395002 h 457200"/>
              <a:gd name="connsiteX7" fmla="*/ 7144 w 571500"/>
              <a:gd name="connsiteY7" fmla="*/ 429006 h 457200"/>
              <a:gd name="connsiteX8" fmla="*/ 15812 w 571500"/>
              <a:gd name="connsiteY8" fmla="*/ 449961 h 457200"/>
              <a:gd name="connsiteX9" fmla="*/ 36862 w 571500"/>
              <a:gd name="connsiteY9" fmla="*/ 458724 h 457200"/>
              <a:gd name="connsiteX10" fmla="*/ 539877 w 571500"/>
              <a:gd name="connsiteY10" fmla="*/ 458724 h 457200"/>
              <a:gd name="connsiteX11" fmla="*/ 560832 w 571500"/>
              <a:gd name="connsiteY11" fmla="*/ 450056 h 457200"/>
              <a:gd name="connsiteX12" fmla="*/ 569595 w 571500"/>
              <a:gd name="connsiteY12" fmla="*/ 429006 h 457200"/>
              <a:gd name="connsiteX13" fmla="*/ 569595 w 571500"/>
              <a:gd name="connsiteY13" fmla="*/ 395002 h 457200"/>
              <a:gd name="connsiteX14" fmla="*/ 569595 w 571500"/>
              <a:gd name="connsiteY14" fmla="*/ 373856 h 457200"/>
              <a:gd name="connsiteX15" fmla="*/ 569595 w 571500"/>
              <a:gd name="connsiteY15" fmla="*/ 36862 h 457200"/>
              <a:gd name="connsiteX16" fmla="*/ 560927 w 571500"/>
              <a:gd name="connsiteY16" fmla="*/ 15812 h 457200"/>
              <a:gd name="connsiteX17" fmla="*/ 548450 w 571500"/>
              <a:gd name="connsiteY17" fmla="*/ 428911 h 457200"/>
              <a:gd name="connsiteX18" fmla="*/ 545878 w 571500"/>
              <a:gd name="connsiteY18" fmla="*/ 435007 h 457200"/>
              <a:gd name="connsiteX19" fmla="*/ 539877 w 571500"/>
              <a:gd name="connsiteY19" fmla="*/ 437483 h 457200"/>
              <a:gd name="connsiteX20" fmla="*/ 36862 w 571500"/>
              <a:gd name="connsiteY20" fmla="*/ 437483 h 457200"/>
              <a:gd name="connsiteX21" fmla="*/ 30861 w 571500"/>
              <a:gd name="connsiteY21" fmla="*/ 435007 h 457200"/>
              <a:gd name="connsiteX22" fmla="*/ 28385 w 571500"/>
              <a:gd name="connsiteY22" fmla="*/ 429006 h 457200"/>
              <a:gd name="connsiteX23" fmla="*/ 28385 w 571500"/>
              <a:gd name="connsiteY23" fmla="*/ 395002 h 457200"/>
              <a:gd name="connsiteX24" fmla="*/ 548450 w 571500"/>
              <a:gd name="connsiteY24" fmla="*/ 395002 h 457200"/>
              <a:gd name="connsiteX25" fmla="*/ 548450 w 571500"/>
              <a:gd name="connsiteY25" fmla="*/ 428911 h 457200"/>
              <a:gd name="connsiteX26" fmla="*/ 28289 w 571500"/>
              <a:gd name="connsiteY26" fmla="*/ 373761 h 457200"/>
              <a:gd name="connsiteX27" fmla="*/ 28289 w 571500"/>
              <a:gd name="connsiteY27" fmla="*/ 36862 h 457200"/>
              <a:gd name="connsiteX28" fmla="*/ 30766 w 571500"/>
              <a:gd name="connsiteY28" fmla="*/ 30861 h 457200"/>
              <a:gd name="connsiteX29" fmla="*/ 36862 w 571500"/>
              <a:gd name="connsiteY29" fmla="*/ 28385 h 457200"/>
              <a:gd name="connsiteX30" fmla="*/ 539877 w 571500"/>
              <a:gd name="connsiteY30" fmla="*/ 28385 h 457200"/>
              <a:gd name="connsiteX31" fmla="*/ 545878 w 571500"/>
              <a:gd name="connsiteY31" fmla="*/ 30861 h 457200"/>
              <a:gd name="connsiteX32" fmla="*/ 548354 w 571500"/>
              <a:gd name="connsiteY32" fmla="*/ 36862 h 457200"/>
              <a:gd name="connsiteX33" fmla="*/ 548354 w 571500"/>
              <a:gd name="connsiteY33" fmla="*/ 373856 h 457200"/>
              <a:gd name="connsiteX34" fmla="*/ 28289 w 571500"/>
              <a:gd name="connsiteY34" fmla="*/ 373856 h 4572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Lst>
            <a:rect l="l" t="t" r="r" b="b"/>
            <a:pathLst>
              <a:path w="571500" h="457200">
                <a:moveTo>
                  <a:pt x="560927" y="15812"/>
                </a:moveTo>
                <a:cubicBezTo>
                  <a:pt x="555308" y="10192"/>
                  <a:pt x="547878" y="7144"/>
                  <a:pt x="539877" y="7144"/>
                </a:cubicBezTo>
                <a:lnTo>
                  <a:pt x="36862" y="7144"/>
                </a:lnTo>
                <a:cubicBezTo>
                  <a:pt x="28956" y="7144"/>
                  <a:pt x="21431" y="10192"/>
                  <a:pt x="15812" y="15812"/>
                </a:cubicBezTo>
                <a:cubicBezTo>
                  <a:pt x="10192" y="21431"/>
                  <a:pt x="7144" y="28956"/>
                  <a:pt x="7144" y="36862"/>
                </a:cubicBezTo>
                <a:lnTo>
                  <a:pt x="7144" y="373856"/>
                </a:lnTo>
                <a:lnTo>
                  <a:pt x="7144" y="395002"/>
                </a:lnTo>
                <a:lnTo>
                  <a:pt x="7144" y="429006"/>
                </a:lnTo>
                <a:cubicBezTo>
                  <a:pt x="7144" y="437007"/>
                  <a:pt x="10287" y="444437"/>
                  <a:pt x="15812" y="449961"/>
                </a:cubicBezTo>
                <a:cubicBezTo>
                  <a:pt x="21336" y="455581"/>
                  <a:pt x="28861" y="458724"/>
                  <a:pt x="36862" y="458724"/>
                </a:cubicBezTo>
                <a:lnTo>
                  <a:pt x="539877" y="458724"/>
                </a:lnTo>
                <a:cubicBezTo>
                  <a:pt x="547878" y="458724"/>
                  <a:pt x="555308" y="455581"/>
                  <a:pt x="560832" y="450056"/>
                </a:cubicBezTo>
                <a:cubicBezTo>
                  <a:pt x="566452" y="444437"/>
                  <a:pt x="569595" y="437007"/>
                  <a:pt x="569595" y="429006"/>
                </a:cubicBezTo>
                <a:lnTo>
                  <a:pt x="569595" y="395002"/>
                </a:lnTo>
                <a:lnTo>
                  <a:pt x="569595" y="373856"/>
                </a:lnTo>
                <a:lnTo>
                  <a:pt x="569595" y="36862"/>
                </a:lnTo>
                <a:cubicBezTo>
                  <a:pt x="569595" y="28956"/>
                  <a:pt x="566452" y="21431"/>
                  <a:pt x="560927" y="15812"/>
                </a:cubicBezTo>
                <a:moveTo>
                  <a:pt x="548450" y="428911"/>
                </a:moveTo>
                <a:cubicBezTo>
                  <a:pt x="548450" y="431197"/>
                  <a:pt x="547592" y="433292"/>
                  <a:pt x="545878" y="435007"/>
                </a:cubicBezTo>
                <a:cubicBezTo>
                  <a:pt x="544259" y="436626"/>
                  <a:pt x="542163" y="437483"/>
                  <a:pt x="539877" y="437483"/>
                </a:cubicBezTo>
                <a:lnTo>
                  <a:pt x="36862" y="437483"/>
                </a:lnTo>
                <a:cubicBezTo>
                  <a:pt x="34576" y="437483"/>
                  <a:pt x="32480" y="436626"/>
                  <a:pt x="30861" y="435007"/>
                </a:cubicBezTo>
                <a:cubicBezTo>
                  <a:pt x="29242" y="433388"/>
                  <a:pt x="28385" y="431292"/>
                  <a:pt x="28385" y="429006"/>
                </a:cubicBezTo>
                <a:lnTo>
                  <a:pt x="28385" y="395002"/>
                </a:lnTo>
                <a:lnTo>
                  <a:pt x="548450" y="395002"/>
                </a:lnTo>
                <a:lnTo>
                  <a:pt x="548450" y="428911"/>
                </a:lnTo>
                <a:close/>
                <a:moveTo>
                  <a:pt x="28289" y="373761"/>
                </a:moveTo>
                <a:lnTo>
                  <a:pt x="28289" y="36862"/>
                </a:lnTo>
                <a:cubicBezTo>
                  <a:pt x="28289" y="34576"/>
                  <a:pt x="29147" y="32480"/>
                  <a:pt x="30766" y="30861"/>
                </a:cubicBezTo>
                <a:cubicBezTo>
                  <a:pt x="32385" y="29242"/>
                  <a:pt x="34576" y="28385"/>
                  <a:pt x="36862" y="28385"/>
                </a:cubicBezTo>
                <a:lnTo>
                  <a:pt x="539877" y="28385"/>
                </a:lnTo>
                <a:cubicBezTo>
                  <a:pt x="542163" y="28385"/>
                  <a:pt x="544259" y="29242"/>
                  <a:pt x="545878" y="30861"/>
                </a:cubicBezTo>
                <a:cubicBezTo>
                  <a:pt x="547497" y="32480"/>
                  <a:pt x="548354" y="34671"/>
                  <a:pt x="548354" y="36862"/>
                </a:cubicBezTo>
                <a:lnTo>
                  <a:pt x="548354" y="373856"/>
                </a:lnTo>
                <a:lnTo>
                  <a:pt x="28289" y="373856"/>
                </a:lnTo>
                <a:close/>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67" name="Freeform: Shape 166">
            <a:extLst>
              <a:ext uri="{FF2B5EF4-FFF2-40B4-BE49-F238E27FC236}">
                <a16:creationId xmlns:a16="http://schemas.microsoft.com/office/drawing/2014/main" id="{D1DC601B-2A8F-43CE-A34C-E019A5F1CA72}"/>
              </a:ext>
            </a:extLst>
          </xdr:cNvPr>
          <xdr:cNvSpPr/>
        </xdr:nvSpPr>
        <xdr:spPr>
          <a:xfrm>
            <a:off x="6348062" y="3479611"/>
            <a:ext cx="485775" cy="304800"/>
          </a:xfrm>
          <a:custGeom>
            <a:avLst/>
            <a:gdLst>
              <a:gd name="connsiteX0" fmla="*/ 7144 w 485775"/>
              <a:gd name="connsiteY0" fmla="*/ 304800 h 304800"/>
              <a:gd name="connsiteX1" fmla="*/ 479393 w 485775"/>
              <a:gd name="connsiteY1" fmla="*/ 304800 h 304800"/>
              <a:gd name="connsiteX2" fmla="*/ 479393 w 485775"/>
              <a:gd name="connsiteY2" fmla="*/ 7144 h 304800"/>
              <a:gd name="connsiteX3" fmla="*/ 7144 w 485775"/>
              <a:gd name="connsiteY3" fmla="*/ 7144 h 304800"/>
              <a:gd name="connsiteX4" fmla="*/ 7144 w 485775"/>
              <a:gd name="connsiteY4" fmla="*/ 304800 h 304800"/>
              <a:gd name="connsiteX5" fmla="*/ 28289 w 485775"/>
              <a:gd name="connsiteY5" fmla="*/ 28385 h 304800"/>
              <a:gd name="connsiteX6" fmla="*/ 458153 w 485775"/>
              <a:gd name="connsiteY6" fmla="*/ 28385 h 304800"/>
              <a:gd name="connsiteX7" fmla="*/ 458153 w 485775"/>
              <a:gd name="connsiteY7" fmla="*/ 283654 h 304800"/>
              <a:gd name="connsiteX8" fmla="*/ 28289 w 485775"/>
              <a:gd name="connsiteY8" fmla="*/ 283654 h 304800"/>
              <a:gd name="connsiteX9" fmla="*/ 28289 w 485775"/>
              <a:gd name="connsiteY9" fmla="*/ 28385 h 3048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485775" h="304800">
                <a:moveTo>
                  <a:pt x="7144" y="304800"/>
                </a:moveTo>
                <a:lnTo>
                  <a:pt x="479393" y="304800"/>
                </a:lnTo>
                <a:lnTo>
                  <a:pt x="479393" y="7144"/>
                </a:lnTo>
                <a:lnTo>
                  <a:pt x="7144" y="7144"/>
                </a:lnTo>
                <a:lnTo>
                  <a:pt x="7144" y="304800"/>
                </a:lnTo>
                <a:close/>
                <a:moveTo>
                  <a:pt x="28289" y="28385"/>
                </a:moveTo>
                <a:lnTo>
                  <a:pt x="458153" y="28385"/>
                </a:lnTo>
                <a:lnTo>
                  <a:pt x="458153" y="283654"/>
                </a:lnTo>
                <a:lnTo>
                  <a:pt x="28289" y="283654"/>
                </a:lnTo>
                <a:lnTo>
                  <a:pt x="28289" y="28385"/>
                </a:lnTo>
                <a:close/>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68" name="Freeform: Shape 167">
            <a:extLst>
              <a:ext uri="{FF2B5EF4-FFF2-40B4-BE49-F238E27FC236}">
                <a16:creationId xmlns:a16="http://schemas.microsoft.com/office/drawing/2014/main" id="{7BD55DDB-9045-41BA-807E-FE9845FDF98B}"/>
              </a:ext>
            </a:extLst>
          </xdr:cNvPr>
          <xdr:cNvSpPr/>
        </xdr:nvSpPr>
        <xdr:spPr>
          <a:xfrm>
            <a:off x="6480460" y="3524949"/>
            <a:ext cx="219075" cy="219075"/>
          </a:xfrm>
          <a:custGeom>
            <a:avLst/>
            <a:gdLst>
              <a:gd name="connsiteX0" fmla="*/ 188690 w 219075"/>
              <a:gd name="connsiteY0" fmla="*/ 77915 h 219075"/>
              <a:gd name="connsiteX1" fmla="*/ 205740 w 219075"/>
              <a:gd name="connsiteY1" fmla="*/ 68009 h 219075"/>
              <a:gd name="connsiteX2" fmla="*/ 195167 w 219075"/>
              <a:gd name="connsiteY2" fmla="*/ 49721 h 219075"/>
              <a:gd name="connsiteX3" fmla="*/ 178022 w 219075"/>
              <a:gd name="connsiteY3" fmla="*/ 59627 h 219075"/>
              <a:gd name="connsiteX4" fmla="*/ 161830 w 219075"/>
              <a:gd name="connsiteY4" fmla="*/ 43434 h 219075"/>
              <a:gd name="connsiteX5" fmla="*/ 171736 w 219075"/>
              <a:gd name="connsiteY5" fmla="*/ 26289 h 219075"/>
              <a:gd name="connsiteX6" fmla="*/ 153448 w 219075"/>
              <a:gd name="connsiteY6" fmla="*/ 15716 h 219075"/>
              <a:gd name="connsiteX7" fmla="*/ 143542 w 219075"/>
              <a:gd name="connsiteY7" fmla="*/ 32766 h 219075"/>
              <a:gd name="connsiteX8" fmla="*/ 121444 w 219075"/>
              <a:gd name="connsiteY8" fmla="*/ 26861 h 219075"/>
              <a:gd name="connsiteX9" fmla="*/ 121444 w 219075"/>
              <a:gd name="connsiteY9" fmla="*/ 7144 h 219075"/>
              <a:gd name="connsiteX10" fmla="*/ 100298 w 219075"/>
              <a:gd name="connsiteY10" fmla="*/ 7144 h 219075"/>
              <a:gd name="connsiteX11" fmla="*/ 100298 w 219075"/>
              <a:gd name="connsiteY11" fmla="*/ 26956 h 219075"/>
              <a:gd name="connsiteX12" fmla="*/ 78105 w 219075"/>
              <a:gd name="connsiteY12" fmla="*/ 32861 h 219075"/>
              <a:gd name="connsiteX13" fmla="*/ 68199 w 219075"/>
              <a:gd name="connsiteY13" fmla="*/ 15811 h 219075"/>
              <a:gd name="connsiteX14" fmla="*/ 49816 w 219075"/>
              <a:gd name="connsiteY14" fmla="*/ 26384 h 219075"/>
              <a:gd name="connsiteX15" fmla="*/ 59722 w 219075"/>
              <a:gd name="connsiteY15" fmla="*/ 43529 h 219075"/>
              <a:gd name="connsiteX16" fmla="*/ 43529 w 219075"/>
              <a:gd name="connsiteY16" fmla="*/ 59722 h 219075"/>
              <a:gd name="connsiteX17" fmla="*/ 26384 w 219075"/>
              <a:gd name="connsiteY17" fmla="*/ 49816 h 219075"/>
              <a:gd name="connsiteX18" fmla="*/ 15811 w 219075"/>
              <a:gd name="connsiteY18" fmla="*/ 68104 h 219075"/>
              <a:gd name="connsiteX19" fmla="*/ 32861 w 219075"/>
              <a:gd name="connsiteY19" fmla="*/ 78010 h 219075"/>
              <a:gd name="connsiteX20" fmla="*/ 26956 w 219075"/>
              <a:gd name="connsiteY20" fmla="*/ 100108 h 219075"/>
              <a:gd name="connsiteX21" fmla="*/ 7144 w 219075"/>
              <a:gd name="connsiteY21" fmla="*/ 100108 h 219075"/>
              <a:gd name="connsiteX22" fmla="*/ 7144 w 219075"/>
              <a:gd name="connsiteY22" fmla="*/ 121253 h 219075"/>
              <a:gd name="connsiteX23" fmla="*/ 26956 w 219075"/>
              <a:gd name="connsiteY23" fmla="*/ 121253 h 219075"/>
              <a:gd name="connsiteX24" fmla="*/ 32861 w 219075"/>
              <a:gd name="connsiteY24" fmla="*/ 143351 h 219075"/>
              <a:gd name="connsiteX25" fmla="*/ 15811 w 219075"/>
              <a:gd name="connsiteY25" fmla="*/ 153257 h 219075"/>
              <a:gd name="connsiteX26" fmla="*/ 26384 w 219075"/>
              <a:gd name="connsiteY26" fmla="*/ 171545 h 219075"/>
              <a:gd name="connsiteX27" fmla="*/ 43529 w 219075"/>
              <a:gd name="connsiteY27" fmla="*/ 161639 h 219075"/>
              <a:gd name="connsiteX28" fmla="*/ 59722 w 219075"/>
              <a:gd name="connsiteY28" fmla="*/ 177832 h 219075"/>
              <a:gd name="connsiteX29" fmla="*/ 49816 w 219075"/>
              <a:gd name="connsiteY29" fmla="*/ 195072 h 219075"/>
              <a:gd name="connsiteX30" fmla="*/ 68199 w 219075"/>
              <a:gd name="connsiteY30" fmla="*/ 205645 h 219075"/>
              <a:gd name="connsiteX31" fmla="*/ 78105 w 219075"/>
              <a:gd name="connsiteY31" fmla="*/ 188595 h 219075"/>
              <a:gd name="connsiteX32" fmla="*/ 100298 w 219075"/>
              <a:gd name="connsiteY32" fmla="*/ 194501 h 219075"/>
              <a:gd name="connsiteX33" fmla="*/ 100298 w 219075"/>
              <a:gd name="connsiteY33" fmla="*/ 214313 h 219075"/>
              <a:gd name="connsiteX34" fmla="*/ 121444 w 219075"/>
              <a:gd name="connsiteY34" fmla="*/ 214313 h 219075"/>
              <a:gd name="connsiteX35" fmla="*/ 121444 w 219075"/>
              <a:gd name="connsiteY35" fmla="*/ 194501 h 219075"/>
              <a:gd name="connsiteX36" fmla="*/ 143542 w 219075"/>
              <a:gd name="connsiteY36" fmla="*/ 188595 h 219075"/>
              <a:gd name="connsiteX37" fmla="*/ 153448 w 219075"/>
              <a:gd name="connsiteY37" fmla="*/ 205645 h 219075"/>
              <a:gd name="connsiteX38" fmla="*/ 171736 w 219075"/>
              <a:gd name="connsiteY38" fmla="*/ 195072 h 219075"/>
              <a:gd name="connsiteX39" fmla="*/ 161830 w 219075"/>
              <a:gd name="connsiteY39" fmla="*/ 177927 h 219075"/>
              <a:gd name="connsiteX40" fmla="*/ 178022 w 219075"/>
              <a:gd name="connsiteY40" fmla="*/ 161735 h 219075"/>
              <a:gd name="connsiteX41" fmla="*/ 195167 w 219075"/>
              <a:gd name="connsiteY41" fmla="*/ 171641 h 219075"/>
              <a:gd name="connsiteX42" fmla="*/ 205740 w 219075"/>
              <a:gd name="connsiteY42" fmla="*/ 153353 h 219075"/>
              <a:gd name="connsiteX43" fmla="*/ 188690 w 219075"/>
              <a:gd name="connsiteY43" fmla="*/ 143447 h 219075"/>
              <a:gd name="connsiteX44" fmla="*/ 194596 w 219075"/>
              <a:gd name="connsiteY44" fmla="*/ 121349 h 219075"/>
              <a:gd name="connsiteX45" fmla="*/ 214408 w 219075"/>
              <a:gd name="connsiteY45" fmla="*/ 121349 h 219075"/>
              <a:gd name="connsiteX46" fmla="*/ 214408 w 219075"/>
              <a:gd name="connsiteY46" fmla="*/ 100203 h 219075"/>
              <a:gd name="connsiteX47" fmla="*/ 194596 w 219075"/>
              <a:gd name="connsiteY47" fmla="*/ 100203 h 219075"/>
              <a:gd name="connsiteX48" fmla="*/ 188690 w 219075"/>
              <a:gd name="connsiteY48" fmla="*/ 77915 h 219075"/>
              <a:gd name="connsiteX49" fmla="*/ 174117 w 219075"/>
              <a:gd name="connsiteY49" fmla="*/ 110681 h 219075"/>
              <a:gd name="connsiteX50" fmla="*/ 110776 w 219075"/>
              <a:gd name="connsiteY50" fmla="*/ 174022 h 219075"/>
              <a:gd name="connsiteX51" fmla="*/ 47435 w 219075"/>
              <a:gd name="connsiteY51" fmla="*/ 110681 h 219075"/>
              <a:gd name="connsiteX52" fmla="*/ 110776 w 219075"/>
              <a:gd name="connsiteY52" fmla="*/ 47339 h 219075"/>
              <a:gd name="connsiteX53" fmla="*/ 174117 w 219075"/>
              <a:gd name="connsiteY53" fmla="*/ 110681 h 2190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Lst>
            <a:rect l="l" t="t" r="r" b="b"/>
            <a:pathLst>
              <a:path w="219075" h="219075">
                <a:moveTo>
                  <a:pt x="188690" y="77915"/>
                </a:moveTo>
                <a:lnTo>
                  <a:pt x="205740" y="68009"/>
                </a:lnTo>
                <a:lnTo>
                  <a:pt x="195167" y="49721"/>
                </a:lnTo>
                <a:lnTo>
                  <a:pt x="178022" y="59627"/>
                </a:lnTo>
                <a:cubicBezTo>
                  <a:pt x="173355" y="53531"/>
                  <a:pt x="167926" y="48101"/>
                  <a:pt x="161830" y="43434"/>
                </a:cubicBezTo>
                <a:lnTo>
                  <a:pt x="171736" y="26289"/>
                </a:lnTo>
                <a:lnTo>
                  <a:pt x="153448" y="15716"/>
                </a:lnTo>
                <a:lnTo>
                  <a:pt x="143542" y="32766"/>
                </a:lnTo>
                <a:cubicBezTo>
                  <a:pt x="136589" y="29813"/>
                  <a:pt x="129159" y="27908"/>
                  <a:pt x="121444" y="26861"/>
                </a:cubicBezTo>
                <a:lnTo>
                  <a:pt x="121444" y="7144"/>
                </a:lnTo>
                <a:lnTo>
                  <a:pt x="100298" y="7144"/>
                </a:lnTo>
                <a:lnTo>
                  <a:pt x="100298" y="26956"/>
                </a:lnTo>
                <a:cubicBezTo>
                  <a:pt x="92583" y="27908"/>
                  <a:pt x="85058" y="29909"/>
                  <a:pt x="78105" y="32861"/>
                </a:cubicBezTo>
                <a:lnTo>
                  <a:pt x="68199" y="15811"/>
                </a:lnTo>
                <a:lnTo>
                  <a:pt x="49816" y="26384"/>
                </a:lnTo>
                <a:lnTo>
                  <a:pt x="59722" y="43529"/>
                </a:lnTo>
                <a:cubicBezTo>
                  <a:pt x="53626" y="48197"/>
                  <a:pt x="48197" y="53626"/>
                  <a:pt x="43529" y="59722"/>
                </a:cubicBezTo>
                <a:lnTo>
                  <a:pt x="26384" y="49816"/>
                </a:lnTo>
                <a:lnTo>
                  <a:pt x="15811" y="68104"/>
                </a:lnTo>
                <a:lnTo>
                  <a:pt x="32861" y="78010"/>
                </a:lnTo>
                <a:cubicBezTo>
                  <a:pt x="29909" y="84963"/>
                  <a:pt x="28004" y="92393"/>
                  <a:pt x="26956" y="100108"/>
                </a:cubicBezTo>
                <a:lnTo>
                  <a:pt x="7144" y="100108"/>
                </a:lnTo>
                <a:lnTo>
                  <a:pt x="7144" y="121253"/>
                </a:lnTo>
                <a:lnTo>
                  <a:pt x="26956" y="121253"/>
                </a:lnTo>
                <a:cubicBezTo>
                  <a:pt x="27908" y="128969"/>
                  <a:pt x="29909" y="136398"/>
                  <a:pt x="32861" y="143351"/>
                </a:cubicBezTo>
                <a:lnTo>
                  <a:pt x="15811" y="153257"/>
                </a:lnTo>
                <a:lnTo>
                  <a:pt x="26384" y="171545"/>
                </a:lnTo>
                <a:lnTo>
                  <a:pt x="43529" y="161639"/>
                </a:lnTo>
                <a:cubicBezTo>
                  <a:pt x="48197" y="167735"/>
                  <a:pt x="53626" y="173165"/>
                  <a:pt x="59722" y="177832"/>
                </a:cubicBezTo>
                <a:lnTo>
                  <a:pt x="49816" y="195072"/>
                </a:lnTo>
                <a:lnTo>
                  <a:pt x="68199" y="205645"/>
                </a:lnTo>
                <a:lnTo>
                  <a:pt x="78105" y="188595"/>
                </a:lnTo>
                <a:cubicBezTo>
                  <a:pt x="85058" y="191548"/>
                  <a:pt x="92488" y="193453"/>
                  <a:pt x="100298" y="194501"/>
                </a:cubicBezTo>
                <a:lnTo>
                  <a:pt x="100298" y="214313"/>
                </a:lnTo>
                <a:lnTo>
                  <a:pt x="121444" y="214313"/>
                </a:lnTo>
                <a:lnTo>
                  <a:pt x="121444" y="194501"/>
                </a:lnTo>
                <a:cubicBezTo>
                  <a:pt x="129159" y="193548"/>
                  <a:pt x="136684" y="191548"/>
                  <a:pt x="143542" y="188595"/>
                </a:cubicBezTo>
                <a:lnTo>
                  <a:pt x="153448" y="205645"/>
                </a:lnTo>
                <a:lnTo>
                  <a:pt x="171736" y="195072"/>
                </a:lnTo>
                <a:lnTo>
                  <a:pt x="161830" y="177927"/>
                </a:lnTo>
                <a:cubicBezTo>
                  <a:pt x="167926" y="173260"/>
                  <a:pt x="173355" y="167831"/>
                  <a:pt x="178022" y="161735"/>
                </a:cubicBezTo>
                <a:lnTo>
                  <a:pt x="195167" y="171641"/>
                </a:lnTo>
                <a:lnTo>
                  <a:pt x="205740" y="153353"/>
                </a:lnTo>
                <a:lnTo>
                  <a:pt x="188690" y="143447"/>
                </a:lnTo>
                <a:cubicBezTo>
                  <a:pt x="191643" y="136493"/>
                  <a:pt x="193548" y="129064"/>
                  <a:pt x="194596" y="121349"/>
                </a:cubicBezTo>
                <a:lnTo>
                  <a:pt x="214408" y="121349"/>
                </a:lnTo>
                <a:lnTo>
                  <a:pt x="214408" y="100203"/>
                </a:lnTo>
                <a:lnTo>
                  <a:pt x="194596" y="100203"/>
                </a:lnTo>
                <a:cubicBezTo>
                  <a:pt x="193643" y="92297"/>
                  <a:pt x="191643" y="84868"/>
                  <a:pt x="188690" y="77915"/>
                </a:cubicBezTo>
                <a:moveTo>
                  <a:pt x="174117" y="110681"/>
                </a:moveTo>
                <a:cubicBezTo>
                  <a:pt x="174117" y="145637"/>
                  <a:pt x="145733" y="174022"/>
                  <a:pt x="110776" y="174022"/>
                </a:cubicBezTo>
                <a:cubicBezTo>
                  <a:pt x="75914" y="174022"/>
                  <a:pt x="47435" y="145637"/>
                  <a:pt x="47435" y="110681"/>
                </a:cubicBezTo>
                <a:cubicBezTo>
                  <a:pt x="47435" y="75819"/>
                  <a:pt x="75819" y="47339"/>
                  <a:pt x="110776" y="47339"/>
                </a:cubicBezTo>
                <a:cubicBezTo>
                  <a:pt x="145733" y="47339"/>
                  <a:pt x="174117" y="75724"/>
                  <a:pt x="174117" y="110681"/>
                </a:cubicBezTo>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69" name="Freeform: Shape 168">
            <a:extLst>
              <a:ext uri="{FF2B5EF4-FFF2-40B4-BE49-F238E27FC236}">
                <a16:creationId xmlns:a16="http://schemas.microsoft.com/office/drawing/2014/main" id="{084B2A57-FCE8-40DC-B67C-33D14C3AAB0A}"/>
              </a:ext>
            </a:extLst>
          </xdr:cNvPr>
          <xdr:cNvSpPr/>
        </xdr:nvSpPr>
        <xdr:spPr>
          <a:xfrm>
            <a:off x="6546182" y="3590482"/>
            <a:ext cx="85725" cy="85725"/>
          </a:xfrm>
          <a:custGeom>
            <a:avLst/>
            <a:gdLst>
              <a:gd name="connsiteX0" fmla="*/ 45053 w 85725"/>
              <a:gd name="connsiteY0" fmla="*/ 7144 h 85725"/>
              <a:gd name="connsiteX1" fmla="*/ 7144 w 85725"/>
              <a:gd name="connsiteY1" fmla="*/ 45148 h 85725"/>
              <a:gd name="connsiteX2" fmla="*/ 45053 w 85725"/>
              <a:gd name="connsiteY2" fmla="*/ 83153 h 85725"/>
              <a:gd name="connsiteX3" fmla="*/ 82963 w 85725"/>
              <a:gd name="connsiteY3" fmla="*/ 45148 h 85725"/>
              <a:gd name="connsiteX4" fmla="*/ 45053 w 85725"/>
              <a:gd name="connsiteY4" fmla="*/ 7144 h 85725"/>
              <a:gd name="connsiteX5" fmla="*/ 45053 w 85725"/>
              <a:gd name="connsiteY5" fmla="*/ 61913 h 85725"/>
              <a:gd name="connsiteX6" fmla="*/ 28289 w 85725"/>
              <a:gd name="connsiteY6" fmla="*/ 45053 h 85725"/>
              <a:gd name="connsiteX7" fmla="*/ 45053 w 85725"/>
              <a:gd name="connsiteY7" fmla="*/ 28289 h 85725"/>
              <a:gd name="connsiteX8" fmla="*/ 61817 w 85725"/>
              <a:gd name="connsiteY8" fmla="*/ 45053 h 85725"/>
              <a:gd name="connsiteX9" fmla="*/ 45053 w 85725"/>
              <a:gd name="connsiteY9" fmla="*/ 61913 h 857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85725" h="85725">
                <a:moveTo>
                  <a:pt x="45053" y="7144"/>
                </a:moveTo>
                <a:cubicBezTo>
                  <a:pt x="24098" y="7144"/>
                  <a:pt x="7144" y="24193"/>
                  <a:pt x="7144" y="45148"/>
                </a:cubicBezTo>
                <a:cubicBezTo>
                  <a:pt x="7144" y="66103"/>
                  <a:pt x="24193" y="83153"/>
                  <a:pt x="45053" y="83153"/>
                </a:cubicBezTo>
                <a:cubicBezTo>
                  <a:pt x="66008" y="83153"/>
                  <a:pt x="82963" y="66103"/>
                  <a:pt x="82963" y="45148"/>
                </a:cubicBezTo>
                <a:cubicBezTo>
                  <a:pt x="83058" y="24193"/>
                  <a:pt x="66008" y="7144"/>
                  <a:pt x="45053" y="7144"/>
                </a:cubicBezTo>
                <a:moveTo>
                  <a:pt x="45053" y="61913"/>
                </a:moveTo>
                <a:cubicBezTo>
                  <a:pt x="35814" y="61913"/>
                  <a:pt x="28289" y="54388"/>
                  <a:pt x="28289" y="45053"/>
                </a:cubicBezTo>
                <a:cubicBezTo>
                  <a:pt x="28289" y="35814"/>
                  <a:pt x="35814" y="28289"/>
                  <a:pt x="45053" y="28289"/>
                </a:cubicBezTo>
                <a:cubicBezTo>
                  <a:pt x="54292" y="28289"/>
                  <a:pt x="61817" y="35814"/>
                  <a:pt x="61817" y="45053"/>
                </a:cubicBezTo>
                <a:cubicBezTo>
                  <a:pt x="61817" y="54388"/>
                  <a:pt x="54388" y="61913"/>
                  <a:pt x="45053" y="61913"/>
                </a:cubicBezTo>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grpSp>
    <xdr:clientData/>
  </xdr:twoCellAnchor>
  <xdr:twoCellAnchor>
    <xdr:from>
      <xdr:col>5</xdr:col>
      <xdr:colOff>233446</xdr:colOff>
      <xdr:row>15</xdr:row>
      <xdr:rowOff>177181</xdr:rowOff>
    </xdr:from>
    <xdr:to>
      <xdr:col>8</xdr:col>
      <xdr:colOff>380171</xdr:colOff>
      <xdr:row>18</xdr:row>
      <xdr:rowOff>543011</xdr:rowOff>
    </xdr:to>
    <xdr:sp macro="" textlink="">
      <xdr:nvSpPr>
        <xdr:cNvPr id="108" name="Rectangle 107">
          <a:extLst>
            <a:ext uri="{FF2B5EF4-FFF2-40B4-BE49-F238E27FC236}">
              <a16:creationId xmlns:a16="http://schemas.microsoft.com/office/drawing/2014/main" id="{80B82E76-AD9F-4532-8DFA-294CE52334EA}"/>
            </a:ext>
          </a:extLst>
        </xdr:cNvPr>
        <xdr:cNvSpPr>
          <a:spLocks noChangeArrowheads="1"/>
        </xdr:cNvSpPr>
      </xdr:nvSpPr>
      <xdr:spPr bwMode="auto">
        <a:xfrm>
          <a:off x="7548646" y="5815981"/>
          <a:ext cx="1997296" cy="1998687"/>
        </a:xfrm>
        <a:prstGeom prst="rect">
          <a:avLst/>
        </a:prstGeom>
        <a:noFill/>
        <a:ln w="12700" algn="ctr">
          <a:noFill/>
          <a:miter lim="800000"/>
          <a:headEnd/>
          <a:tailEnd/>
        </a:ln>
      </xdr:spPr>
      <xdr:txBody>
        <a:bodyPr wrap="square" lIns="0" tIns="0" rIns="0" anchor="t">
          <a:spAutoFit/>
        </a:bodyP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pPr marL="180000" lvl="1" indent="-180000" defTabSz="862436" fontAlgn="base">
            <a:spcAft>
              <a:spcPts val="600"/>
            </a:spcAft>
            <a:buSzPct val="100000"/>
            <a:buFont typeface="Arial" panose="020B0604020202020204" pitchFamily="34" charset="0"/>
            <a:buChar char="•"/>
          </a:pPr>
          <a:r>
            <a:rPr lang="en-US" sz="1000" b="1">
              <a:solidFill>
                <a:schemeClr val="tx1">
                  <a:lumMod val="85000"/>
                  <a:lumOff val="15000"/>
                </a:schemeClr>
              </a:solidFill>
            </a:rPr>
            <a:t>Tunnista </a:t>
          </a:r>
          <a:r>
            <a:rPr lang="fi-FI" sz="1000" b="1">
              <a:solidFill>
                <a:schemeClr val="tx1">
                  <a:lumMod val="85000"/>
                  <a:lumOff val="15000"/>
                </a:schemeClr>
              </a:solidFill>
            </a:rPr>
            <a:t>laite, sovellus, tila, komponentti tai muu resurssi tai infrastruktuurin osa, jota tuotannontekijä edellyttää toimiakseen</a:t>
          </a:r>
        </a:p>
        <a:p>
          <a:pPr marL="180000" lvl="1" indent="-180000" defTabSz="862436" fontAlgn="base">
            <a:spcAft>
              <a:spcPts val="600"/>
            </a:spcAft>
            <a:buSzPct val="100000"/>
            <a:buFont typeface="Arial" panose="020B0604020202020204" pitchFamily="34" charset="0"/>
            <a:buChar char="•"/>
          </a:pPr>
          <a:r>
            <a:rPr lang="en-US" sz="1000">
              <a:solidFill>
                <a:schemeClr val="tx1">
                  <a:lumMod val="85000"/>
                  <a:lumOff val="15000"/>
                </a:schemeClr>
              </a:solidFill>
            </a:rPr>
            <a:t>Määritä osatekijältä vaadittava saatavuus. Kuinka pitkä häiriö voidaan sietää?</a:t>
          </a:r>
        </a:p>
        <a:p>
          <a:pPr marL="180000" lvl="1" indent="-180000" defTabSz="862436" fontAlgn="base">
            <a:spcAft>
              <a:spcPts val="600"/>
            </a:spcAft>
            <a:buSzPct val="100000"/>
            <a:buFont typeface="Arial" panose="020B0604020202020204" pitchFamily="34" charset="0"/>
            <a:buChar char="•"/>
          </a:pPr>
          <a:r>
            <a:rPr lang="en-US" sz="1000">
              <a:solidFill>
                <a:schemeClr val="tx1">
                  <a:lumMod val="85000"/>
                  <a:lumOff val="15000"/>
                </a:schemeClr>
              </a:solidFill>
            </a:rPr>
            <a:t>Tunnista vastuutahot</a:t>
          </a:r>
        </a:p>
        <a:p>
          <a:pPr marL="180000" lvl="1" indent="-180000" defTabSz="862436" fontAlgn="base">
            <a:spcAft>
              <a:spcPts val="600"/>
            </a:spcAft>
            <a:buSzPct val="100000"/>
            <a:buFont typeface="Arial" panose="020B0604020202020204" pitchFamily="34" charset="0"/>
            <a:buChar char="•"/>
          </a:pPr>
          <a:r>
            <a:rPr lang="en-US" sz="1000" b="1">
              <a:solidFill>
                <a:schemeClr val="tx1">
                  <a:lumMod val="85000"/>
                  <a:lumOff val="15000"/>
                </a:schemeClr>
              </a:solidFill>
            </a:rPr>
            <a:t>Arvioi tuotannon osatekijään kohdistuvan häiriön vaikutuksia</a:t>
          </a:r>
        </a:p>
      </xdr:txBody>
    </xdr:sp>
    <xdr:clientData/>
  </xdr:twoCellAnchor>
  <xdr:twoCellAnchor>
    <xdr:from>
      <xdr:col>2</xdr:col>
      <xdr:colOff>286716</xdr:colOff>
      <xdr:row>15</xdr:row>
      <xdr:rowOff>65034</xdr:rowOff>
    </xdr:from>
    <xdr:to>
      <xdr:col>2</xdr:col>
      <xdr:colOff>529572</xdr:colOff>
      <xdr:row>17</xdr:row>
      <xdr:rowOff>476328</xdr:rowOff>
    </xdr:to>
    <xdr:sp macro="" textlink="">
      <xdr:nvSpPr>
        <xdr:cNvPr id="109" name="Rectangle 108">
          <a:extLst>
            <a:ext uri="{FF2B5EF4-FFF2-40B4-BE49-F238E27FC236}">
              <a16:creationId xmlns:a16="http://schemas.microsoft.com/office/drawing/2014/main" id="{455737A5-1464-49E6-9F6B-D659F5E2BB6C}"/>
            </a:ext>
          </a:extLst>
        </xdr:cNvPr>
        <xdr:cNvSpPr/>
      </xdr:nvSpPr>
      <xdr:spPr>
        <a:xfrm rot="16200000">
          <a:off x="333125" y="6332339"/>
          <a:ext cx="1499865" cy="242856"/>
        </a:xfrm>
        <a:prstGeom prst="rect">
          <a:avLst/>
        </a:prstGeom>
      </xdr:spPr>
      <xdr:txBody>
        <a:bodyPr wrap="square" lIns="0" rIns="0" anchor="b">
          <a:noAutofit/>
        </a:bodyP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pPr algn="ctr"/>
          <a:r>
            <a:rPr lang="en-US" sz="2400" b="1" kern="0">
              <a:solidFill>
                <a:srgbClr val="002060"/>
              </a:solidFill>
              <a:latin typeface="+mj-lt"/>
            </a:rPr>
            <a:t>Tehtävät</a:t>
          </a:r>
          <a:endParaRPr lang="en-US" sz="2400" kern="0">
            <a:solidFill>
              <a:srgbClr val="002060"/>
            </a:solidFill>
            <a:latin typeface="+mj-lt"/>
          </a:endParaRPr>
        </a:p>
      </xdr:txBody>
    </xdr:sp>
    <xdr:clientData/>
  </xdr:twoCellAnchor>
  <xdr:twoCellAnchor>
    <xdr:from>
      <xdr:col>2</xdr:col>
      <xdr:colOff>291497</xdr:colOff>
      <xdr:row>18</xdr:row>
      <xdr:rowOff>224803</xdr:rowOff>
    </xdr:from>
    <xdr:to>
      <xdr:col>2</xdr:col>
      <xdr:colOff>529571</xdr:colOff>
      <xdr:row>21</xdr:row>
      <xdr:rowOff>367078</xdr:rowOff>
    </xdr:to>
    <xdr:sp macro="" textlink="">
      <xdr:nvSpPr>
        <xdr:cNvPr id="110" name="Rectangle 109">
          <a:extLst>
            <a:ext uri="{FF2B5EF4-FFF2-40B4-BE49-F238E27FC236}">
              <a16:creationId xmlns:a16="http://schemas.microsoft.com/office/drawing/2014/main" id="{0B4749B8-24A2-4C3D-BC45-BC702B6900D2}"/>
            </a:ext>
          </a:extLst>
        </xdr:cNvPr>
        <xdr:cNvSpPr/>
      </xdr:nvSpPr>
      <xdr:spPr>
        <a:xfrm rot="16200000">
          <a:off x="50924" y="8411947"/>
          <a:ext cx="2069047" cy="238074"/>
        </a:xfrm>
        <a:prstGeom prst="rect">
          <a:avLst/>
        </a:prstGeom>
      </xdr:spPr>
      <xdr:txBody>
        <a:bodyPr wrap="square" lIns="0" rIns="0" anchor="b">
          <a:noAutofit/>
        </a:bodyP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pPr algn="ctr"/>
          <a:r>
            <a:rPr lang="en-US" sz="2400" b="1" kern="0">
              <a:solidFill>
                <a:srgbClr val="002060"/>
              </a:solidFill>
              <a:latin typeface="+mj-lt"/>
            </a:rPr>
            <a:t>Tulokset</a:t>
          </a:r>
          <a:endParaRPr lang="en-US" sz="2400" kern="0">
            <a:solidFill>
              <a:srgbClr val="002060"/>
            </a:solidFill>
            <a:latin typeface="+mj-lt"/>
          </a:endParaRPr>
        </a:p>
      </xdr:txBody>
    </xdr:sp>
    <xdr:clientData/>
  </xdr:twoCellAnchor>
  <xdr:twoCellAnchor>
    <xdr:from>
      <xdr:col>3</xdr:col>
      <xdr:colOff>3789789</xdr:colOff>
      <xdr:row>19</xdr:row>
      <xdr:rowOff>252665</xdr:rowOff>
    </xdr:from>
    <xdr:to>
      <xdr:col>4</xdr:col>
      <xdr:colOff>1165787</xdr:colOff>
      <xdr:row>19</xdr:row>
      <xdr:rowOff>611866</xdr:rowOff>
    </xdr:to>
    <xdr:sp macro="" textlink="">
      <xdr:nvSpPr>
        <xdr:cNvPr id="111" name="Rectangle 110">
          <a:extLst>
            <a:ext uri="{FF2B5EF4-FFF2-40B4-BE49-F238E27FC236}">
              <a16:creationId xmlns:a16="http://schemas.microsoft.com/office/drawing/2014/main" id="{9B1ECCDF-E5EA-41ED-805C-A14190676673}"/>
            </a:ext>
          </a:extLst>
        </xdr:cNvPr>
        <xdr:cNvSpPr>
          <a:spLocks noChangeArrowheads="1"/>
        </xdr:cNvSpPr>
      </xdr:nvSpPr>
      <xdr:spPr bwMode="auto">
        <a:xfrm>
          <a:off x="5662132" y="8166579"/>
          <a:ext cx="1403712" cy="359201"/>
        </a:xfrm>
        <a:prstGeom prst="rect">
          <a:avLst/>
        </a:prstGeom>
        <a:noFill/>
        <a:ln w="12700" algn="ctr">
          <a:noFill/>
          <a:miter lim="800000"/>
          <a:headEnd/>
          <a:tailEnd/>
        </a:ln>
      </xdr:spPr>
      <xdr:txBody>
        <a:bodyPr wrap="square" lIns="0" tIns="0" rIns="0" anchor="t">
          <a:spAutoFit/>
        </a:bodyP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pPr algn="ctr">
            <a:spcAft>
              <a:spcPts val="100"/>
            </a:spcAft>
            <a:buClr>
              <a:srgbClr val="00338D"/>
            </a:buClr>
            <a:defRPr/>
          </a:pPr>
          <a:r>
            <a:rPr lang="en-US" sz="1000" b="0">
              <a:solidFill>
                <a:schemeClr val="tx1">
                  <a:lumMod val="85000"/>
                  <a:lumOff val="15000"/>
                </a:schemeClr>
              </a:solidFill>
            </a:rPr>
            <a:t>Priorisoidut tuotannontekijät</a:t>
          </a:r>
        </a:p>
      </xdr:txBody>
    </xdr:sp>
    <xdr:clientData/>
  </xdr:twoCellAnchor>
  <xdr:twoCellAnchor>
    <xdr:from>
      <xdr:col>9</xdr:col>
      <xdr:colOff>239609</xdr:colOff>
      <xdr:row>12</xdr:row>
      <xdr:rowOff>15641</xdr:rowOff>
    </xdr:from>
    <xdr:to>
      <xdr:col>9</xdr:col>
      <xdr:colOff>489255</xdr:colOff>
      <xdr:row>13</xdr:row>
      <xdr:rowOff>135901</xdr:rowOff>
    </xdr:to>
    <xdr:grpSp>
      <xdr:nvGrpSpPr>
        <xdr:cNvPr id="112" name="Graphic 459">
          <a:extLst>
            <a:ext uri="{FF2B5EF4-FFF2-40B4-BE49-F238E27FC236}">
              <a16:creationId xmlns:a16="http://schemas.microsoft.com/office/drawing/2014/main" id="{EBA870E7-1B8C-46A8-BF13-230F6E2EBE8B}"/>
            </a:ext>
          </a:extLst>
        </xdr:cNvPr>
        <xdr:cNvGrpSpPr/>
      </xdr:nvGrpSpPr>
      <xdr:grpSpPr>
        <a:xfrm>
          <a:off x="10014980" y="5088384"/>
          <a:ext cx="249646" cy="316203"/>
          <a:chOff x="2160615" y="687118"/>
          <a:chExt cx="704912" cy="877483"/>
        </a:xfrm>
        <a:solidFill>
          <a:schemeClr val="bg1"/>
        </a:solidFill>
      </xdr:grpSpPr>
      <xdr:sp macro="" textlink="">
        <xdr:nvSpPr>
          <xdr:cNvPr id="138" name="Freeform: Shape 137">
            <a:extLst>
              <a:ext uri="{FF2B5EF4-FFF2-40B4-BE49-F238E27FC236}">
                <a16:creationId xmlns:a16="http://schemas.microsoft.com/office/drawing/2014/main" id="{935D7894-E340-4BAA-B92F-0CAFE600D292}"/>
              </a:ext>
            </a:extLst>
          </xdr:cNvPr>
          <xdr:cNvSpPr/>
        </xdr:nvSpPr>
        <xdr:spPr>
          <a:xfrm>
            <a:off x="2160615" y="687118"/>
            <a:ext cx="704912" cy="877483"/>
          </a:xfrm>
          <a:custGeom>
            <a:avLst/>
            <a:gdLst>
              <a:gd name="connsiteX0" fmla="*/ 704328 w 704912"/>
              <a:gd name="connsiteY0" fmla="*/ 316129 h 877483"/>
              <a:gd name="connsiteX1" fmla="*/ 388872 w 704912"/>
              <a:gd name="connsiteY1" fmla="*/ 674 h 877483"/>
              <a:gd name="connsiteX2" fmla="*/ 73709 w 704912"/>
              <a:gd name="connsiteY2" fmla="*/ 301797 h 877483"/>
              <a:gd name="connsiteX3" fmla="*/ 73212 w 704912"/>
              <a:gd name="connsiteY3" fmla="*/ 301797 h 877483"/>
              <a:gd name="connsiteX4" fmla="*/ 73212 w 704912"/>
              <a:gd name="connsiteY4" fmla="*/ 349912 h 877483"/>
              <a:gd name="connsiteX5" fmla="*/ 674 w 704912"/>
              <a:gd name="connsiteY5" fmla="*/ 562146 h 877483"/>
              <a:gd name="connsiteX6" fmla="*/ 85936 w 704912"/>
              <a:gd name="connsiteY6" fmla="*/ 562146 h 877483"/>
              <a:gd name="connsiteX7" fmla="*/ 101175 w 704912"/>
              <a:gd name="connsiteY7" fmla="*/ 754051 h 877483"/>
              <a:gd name="connsiteX8" fmla="*/ 240168 w 704912"/>
              <a:gd name="connsiteY8" fmla="*/ 740099 h 877483"/>
              <a:gd name="connsiteX9" fmla="*/ 257133 w 704912"/>
              <a:gd name="connsiteY9" fmla="*/ 877689 h 877483"/>
              <a:gd name="connsiteX10" fmla="*/ 285593 w 704912"/>
              <a:gd name="connsiteY10" fmla="*/ 874179 h 877483"/>
              <a:gd name="connsiteX11" fmla="*/ 265206 w 704912"/>
              <a:gd name="connsiteY11" fmla="*/ 708744 h 877483"/>
              <a:gd name="connsiteX12" fmla="*/ 127441 w 704912"/>
              <a:gd name="connsiteY12" fmla="*/ 722579 h 877483"/>
              <a:gd name="connsiteX13" fmla="*/ 112407 w 704912"/>
              <a:gd name="connsiteY13" fmla="*/ 533481 h 877483"/>
              <a:gd name="connsiteX14" fmla="*/ 40745 w 704912"/>
              <a:gd name="connsiteY14" fmla="*/ 533481 h 877483"/>
              <a:gd name="connsiteX15" fmla="*/ 101877 w 704912"/>
              <a:gd name="connsiteY15" fmla="*/ 354679 h 877483"/>
              <a:gd name="connsiteX16" fmla="*/ 102052 w 704912"/>
              <a:gd name="connsiteY16" fmla="*/ 316129 h 877483"/>
              <a:gd name="connsiteX17" fmla="*/ 388843 w 704912"/>
              <a:gd name="connsiteY17" fmla="*/ 29367 h 877483"/>
              <a:gd name="connsiteX18" fmla="*/ 675576 w 704912"/>
              <a:gd name="connsiteY18" fmla="*/ 316129 h 877483"/>
              <a:gd name="connsiteX19" fmla="*/ 659986 w 704912"/>
              <a:gd name="connsiteY19" fmla="*/ 409464 h 877483"/>
              <a:gd name="connsiteX20" fmla="*/ 591922 w 704912"/>
              <a:gd name="connsiteY20" fmla="*/ 632929 h 877483"/>
              <a:gd name="connsiteX21" fmla="*/ 632462 w 704912"/>
              <a:gd name="connsiteY21" fmla="*/ 878274 h 877483"/>
              <a:gd name="connsiteX22" fmla="*/ 660775 w 704912"/>
              <a:gd name="connsiteY22" fmla="*/ 873594 h 877483"/>
              <a:gd name="connsiteX23" fmla="*/ 621406 w 704912"/>
              <a:gd name="connsiteY23" fmla="*/ 634889 h 877483"/>
              <a:gd name="connsiteX24" fmla="*/ 687363 w 704912"/>
              <a:gd name="connsiteY24" fmla="*/ 418297 h 877483"/>
              <a:gd name="connsiteX25" fmla="*/ 704328 w 704912"/>
              <a:gd name="connsiteY25" fmla="*/ 316129 h 8774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Lst>
            <a:rect l="l" t="t" r="r" b="b"/>
            <a:pathLst>
              <a:path w="704912" h="877483">
                <a:moveTo>
                  <a:pt x="704328" y="316129"/>
                </a:moveTo>
                <a:cubicBezTo>
                  <a:pt x="704328" y="142182"/>
                  <a:pt x="562819" y="674"/>
                  <a:pt x="388872" y="674"/>
                </a:cubicBezTo>
                <a:cubicBezTo>
                  <a:pt x="219752" y="674"/>
                  <a:pt x="81256" y="134490"/>
                  <a:pt x="73709" y="301797"/>
                </a:cubicBezTo>
                <a:lnTo>
                  <a:pt x="73212" y="301797"/>
                </a:lnTo>
                <a:lnTo>
                  <a:pt x="73212" y="349912"/>
                </a:lnTo>
                <a:lnTo>
                  <a:pt x="674" y="562146"/>
                </a:lnTo>
                <a:lnTo>
                  <a:pt x="85936" y="562146"/>
                </a:lnTo>
                <a:lnTo>
                  <a:pt x="101175" y="754051"/>
                </a:lnTo>
                <a:lnTo>
                  <a:pt x="240168" y="740099"/>
                </a:lnTo>
                <a:lnTo>
                  <a:pt x="257133" y="877689"/>
                </a:lnTo>
                <a:lnTo>
                  <a:pt x="285593" y="874179"/>
                </a:lnTo>
                <a:lnTo>
                  <a:pt x="265206" y="708744"/>
                </a:lnTo>
                <a:lnTo>
                  <a:pt x="127441" y="722579"/>
                </a:lnTo>
                <a:lnTo>
                  <a:pt x="112407" y="533481"/>
                </a:lnTo>
                <a:lnTo>
                  <a:pt x="40745" y="533481"/>
                </a:lnTo>
                <a:lnTo>
                  <a:pt x="101877" y="354679"/>
                </a:lnTo>
                <a:lnTo>
                  <a:pt x="102052" y="316129"/>
                </a:lnTo>
                <a:cubicBezTo>
                  <a:pt x="102052" y="158006"/>
                  <a:pt x="230691" y="29367"/>
                  <a:pt x="388843" y="29367"/>
                </a:cubicBezTo>
                <a:cubicBezTo>
                  <a:pt x="546966" y="29367"/>
                  <a:pt x="675576" y="158006"/>
                  <a:pt x="675576" y="316129"/>
                </a:cubicBezTo>
                <a:cubicBezTo>
                  <a:pt x="675576" y="347894"/>
                  <a:pt x="670399" y="379161"/>
                  <a:pt x="659986" y="409464"/>
                </a:cubicBezTo>
                <a:lnTo>
                  <a:pt x="591922" y="632929"/>
                </a:lnTo>
                <a:lnTo>
                  <a:pt x="632462" y="878274"/>
                </a:lnTo>
                <a:lnTo>
                  <a:pt x="660775" y="873594"/>
                </a:lnTo>
                <a:lnTo>
                  <a:pt x="621406" y="634889"/>
                </a:lnTo>
                <a:lnTo>
                  <a:pt x="687363" y="418297"/>
                </a:lnTo>
                <a:cubicBezTo>
                  <a:pt x="698624" y="385450"/>
                  <a:pt x="704328" y="351082"/>
                  <a:pt x="704328" y="316129"/>
                </a:cubicBezTo>
              </a:path>
            </a:pathLst>
          </a:custGeom>
          <a:grpFill/>
          <a:ln w="29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39" name="Freeform: Shape 138">
            <a:extLst>
              <a:ext uri="{FF2B5EF4-FFF2-40B4-BE49-F238E27FC236}">
                <a16:creationId xmlns:a16="http://schemas.microsoft.com/office/drawing/2014/main" id="{C21027C4-5301-420A-A81B-D283515E431C}"/>
              </a:ext>
            </a:extLst>
          </xdr:cNvPr>
          <xdr:cNvSpPr/>
        </xdr:nvSpPr>
        <xdr:spPr>
          <a:xfrm>
            <a:off x="2358020" y="811575"/>
            <a:ext cx="383168" cy="441666"/>
          </a:xfrm>
          <a:custGeom>
            <a:avLst/>
            <a:gdLst>
              <a:gd name="connsiteX0" fmla="*/ 191702 w 383167"/>
              <a:gd name="connsiteY0" fmla="*/ 674 h 441666"/>
              <a:gd name="connsiteX1" fmla="*/ 674 w 383167"/>
              <a:gd name="connsiteY1" fmla="*/ 191731 h 441666"/>
              <a:gd name="connsiteX2" fmla="*/ 62946 w 383167"/>
              <a:gd name="connsiteY2" fmla="*/ 332830 h 441666"/>
              <a:gd name="connsiteX3" fmla="*/ 63443 w 383167"/>
              <a:gd name="connsiteY3" fmla="*/ 333269 h 441666"/>
              <a:gd name="connsiteX4" fmla="*/ 68035 w 383167"/>
              <a:gd name="connsiteY4" fmla="*/ 337218 h 441666"/>
              <a:gd name="connsiteX5" fmla="*/ 108195 w 383167"/>
              <a:gd name="connsiteY5" fmla="*/ 426048 h 441666"/>
              <a:gd name="connsiteX6" fmla="*/ 108195 w 383167"/>
              <a:gd name="connsiteY6" fmla="*/ 442633 h 441666"/>
              <a:gd name="connsiteX7" fmla="*/ 108312 w 383167"/>
              <a:gd name="connsiteY7" fmla="*/ 442633 h 441666"/>
              <a:gd name="connsiteX8" fmla="*/ 275121 w 383167"/>
              <a:gd name="connsiteY8" fmla="*/ 442633 h 441666"/>
              <a:gd name="connsiteX9" fmla="*/ 275238 w 383167"/>
              <a:gd name="connsiteY9" fmla="*/ 442633 h 441666"/>
              <a:gd name="connsiteX10" fmla="*/ 275238 w 383167"/>
              <a:gd name="connsiteY10" fmla="*/ 425960 h 441666"/>
              <a:gd name="connsiteX11" fmla="*/ 315369 w 383167"/>
              <a:gd name="connsiteY11" fmla="*/ 337247 h 441666"/>
              <a:gd name="connsiteX12" fmla="*/ 319931 w 383167"/>
              <a:gd name="connsiteY12" fmla="*/ 333298 h 441666"/>
              <a:gd name="connsiteX13" fmla="*/ 320458 w 383167"/>
              <a:gd name="connsiteY13" fmla="*/ 332830 h 441666"/>
              <a:gd name="connsiteX14" fmla="*/ 382730 w 383167"/>
              <a:gd name="connsiteY14" fmla="*/ 191731 h 441666"/>
              <a:gd name="connsiteX15" fmla="*/ 191702 w 383167"/>
              <a:gd name="connsiteY15" fmla="*/ 674 h 441666"/>
              <a:gd name="connsiteX16" fmla="*/ 301329 w 383167"/>
              <a:gd name="connsiteY16" fmla="*/ 311420 h 441666"/>
              <a:gd name="connsiteX17" fmla="*/ 296064 w 383167"/>
              <a:gd name="connsiteY17" fmla="*/ 316012 h 441666"/>
              <a:gd name="connsiteX18" fmla="*/ 247071 w 383167"/>
              <a:gd name="connsiteY18" fmla="*/ 413968 h 441666"/>
              <a:gd name="connsiteX19" fmla="*/ 136274 w 383167"/>
              <a:gd name="connsiteY19" fmla="*/ 413968 h 441666"/>
              <a:gd name="connsiteX20" fmla="*/ 87164 w 383167"/>
              <a:gd name="connsiteY20" fmla="*/ 315865 h 441666"/>
              <a:gd name="connsiteX21" fmla="*/ 82046 w 383167"/>
              <a:gd name="connsiteY21" fmla="*/ 311449 h 441666"/>
              <a:gd name="connsiteX22" fmla="*/ 29338 w 383167"/>
              <a:gd name="connsiteY22" fmla="*/ 191731 h 441666"/>
              <a:gd name="connsiteX23" fmla="*/ 191673 w 383167"/>
              <a:gd name="connsiteY23" fmla="*/ 29367 h 441666"/>
              <a:gd name="connsiteX24" fmla="*/ 354007 w 383167"/>
              <a:gd name="connsiteY24" fmla="*/ 191731 h 441666"/>
              <a:gd name="connsiteX25" fmla="*/ 301329 w 383167"/>
              <a:gd name="connsiteY25" fmla="*/ 311420 h 4416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Lst>
            <a:rect l="l" t="t" r="r" b="b"/>
            <a:pathLst>
              <a:path w="383167" h="441666">
                <a:moveTo>
                  <a:pt x="191702" y="674"/>
                </a:moveTo>
                <a:cubicBezTo>
                  <a:pt x="86375" y="703"/>
                  <a:pt x="674" y="86404"/>
                  <a:pt x="674" y="191731"/>
                </a:cubicBezTo>
                <a:cubicBezTo>
                  <a:pt x="674" y="245228"/>
                  <a:pt x="23371" y="296678"/>
                  <a:pt x="62946" y="332830"/>
                </a:cubicBezTo>
                <a:lnTo>
                  <a:pt x="63443" y="333269"/>
                </a:lnTo>
                <a:cubicBezTo>
                  <a:pt x="65022" y="334585"/>
                  <a:pt x="66631" y="335960"/>
                  <a:pt x="68035" y="337218"/>
                </a:cubicBezTo>
                <a:cubicBezTo>
                  <a:pt x="93073" y="360061"/>
                  <a:pt x="107551" y="392324"/>
                  <a:pt x="108195" y="426048"/>
                </a:cubicBezTo>
                <a:lnTo>
                  <a:pt x="108195" y="442633"/>
                </a:lnTo>
                <a:lnTo>
                  <a:pt x="108312" y="442633"/>
                </a:lnTo>
                <a:lnTo>
                  <a:pt x="275121" y="442633"/>
                </a:lnTo>
                <a:lnTo>
                  <a:pt x="275238" y="442633"/>
                </a:lnTo>
                <a:lnTo>
                  <a:pt x="275238" y="425960"/>
                </a:lnTo>
                <a:cubicBezTo>
                  <a:pt x="275882" y="392236"/>
                  <a:pt x="290389" y="360003"/>
                  <a:pt x="315369" y="337247"/>
                </a:cubicBezTo>
                <a:cubicBezTo>
                  <a:pt x="316919" y="335872"/>
                  <a:pt x="318410" y="334527"/>
                  <a:pt x="319931" y="333298"/>
                </a:cubicBezTo>
                <a:lnTo>
                  <a:pt x="320458" y="332830"/>
                </a:lnTo>
                <a:cubicBezTo>
                  <a:pt x="360032" y="296619"/>
                  <a:pt x="382730" y="245199"/>
                  <a:pt x="382730" y="191731"/>
                </a:cubicBezTo>
                <a:cubicBezTo>
                  <a:pt x="382730" y="86374"/>
                  <a:pt x="297029" y="674"/>
                  <a:pt x="191702" y="674"/>
                </a:cubicBezTo>
                <a:moveTo>
                  <a:pt x="301329" y="311420"/>
                </a:moveTo>
                <a:cubicBezTo>
                  <a:pt x="299574" y="312882"/>
                  <a:pt x="297819" y="314403"/>
                  <a:pt x="296064" y="316012"/>
                </a:cubicBezTo>
                <a:cubicBezTo>
                  <a:pt x="268072" y="341488"/>
                  <a:pt x="250639" y="376587"/>
                  <a:pt x="247071" y="413968"/>
                </a:cubicBezTo>
                <a:lnTo>
                  <a:pt x="136274" y="413968"/>
                </a:lnTo>
                <a:cubicBezTo>
                  <a:pt x="132706" y="376646"/>
                  <a:pt x="115302" y="341546"/>
                  <a:pt x="87164" y="315865"/>
                </a:cubicBezTo>
                <a:cubicBezTo>
                  <a:pt x="85409" y="314345"/>
                  <a:pt x="83742" y="312853"/>
                  <a:pt x="82046" y="311449"/>
                </a:cubicBezTo>
                <a:cubicBezTo>
                  <a:pt x="48555" y="280708"/>
                  <a:pt x="29338" y="237097"/>
                  <a:pt x="29338" y="191731"/>
                </a:cubicBezTo>
                <a:cubicBezTo>
                  <a:pt x="29338" y="102228"/>
                  <a:pt x="102169" y="29397"/>
                  <a:pt x="191673" y="29367"/>
                </a:cubicBezTo>
                <a:cubicBezTo>
                  <a:pt x="281176" y="29367"/>
                  <a:pt x="354007" y="102198"/>
                  <a:pt x="354007" y="191731"/>
                </a:cubicBezTo>
                <a:cubicBezTo>
                  <a:pt x="354036" y="237038"/>
                  <a:pt x="334819" y="280649"/>
                  <a:pt x="301329" y="311420"/>
                </a:cubicBezTo>
              </a:path>
            </a:pathLst>
          </a:custGeom>
          <a:grpFill/>
          <a:ln w="29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40" name="Freeform: Shape 139">
            <a:extLst>
              <a:ext uri="{FF2B5EF4-FFF2-40B4-BE49-F238E27FC236}">
                <a16:creationId xmlns:a16="http://schemas.microsoft.com/office/drawing/2014/main" id="{118CA772-92FE-482A-B065-540415A0E574}"/>
              </a:ext>
            </a:extLst>
          </xdr:cNvPr>
          <xdr:cNvSpPr/>
        </xdr:nvSpPr>
        <xdr:spPr>
          <a:xfrm>
            <a:off x="2490374" y="886336"/>
            <a:ext cx="116998" cy="231071"/>
          </a:xfrm>
          <a:custGeom>
            <a:avLst/>
            <a:gdLst>
              <a:gd name="connsiteX0" fmla="*/ 72598 w 116997"/>
              <a:gd name="connsiteY0" fmla="*/ 9975 h 231070"/>
              <a:gd name="connsiteX1" fmla="*/ 45484 w 116997"/>
              <a:gd name="connsiteY1" fmla="*/ 674 h 231070"/>
              <a:gd name="connsiteX2" fmla="*/ 674 w 116997"/>
              <a:gd name="connsiteY2" fmla="*/ 131272 h 231070"/>
              <a:gd name="connsiteX3" fmla="*/ 77219 w 116997"/>
              <a:gd name="connsiteY3" fmla="*/ 131272 h 231070"/>
              <a:gd name="connsiteX4" fmla="*/ 45484 w 116997"/>
              <a:gd name="connsiteY4" fmla="*/ 223876 h 231070"/>
              <a:gd name="connsiteX5" fmla="*/ 72598 w 116997"/>
              <a:gd name="connsiteY5" fmla="*/ 233177 h 231070"/>
              <a:gd name="connsiteX6" fmla="*/ 117379 w 116997"/>
              <a:gd name="connsiteY6" fmla="*/ 102579 h 231070"/>
              <a:gd name="connsiteX7" fmla="*/ 40862 w 116997"/>
              <a:gd name="connsiteY7" fmla="*/ 102579 h 2310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16997" h="231070">
                <a:moveTo>
                  <a:pt x="72598" y="9975"/>
                </a:moveTo>
                <a:lnTo>
                  <a:pt x="45484" y="674"/>
                </a:lnTo>
                <a:lnTo>
                  <a:pt x="674" y="131272"/>
                </a:lnTo>
                <a:lnTo>
                  <a:pt x="77219" y="131272"/>
                </a:lnTo>
                <a:lnTo>
                  <a:pt x="45484" y="223876"/>
                </a:lnTo>
                <a:lnTo>
                  <a:pt x="72598" y="233177"/>
                </a:lnTo>
                <a:lnTo>
                  <a:pt x="117379" y="102579"/>
                </a:lnTo>
                <a:lnTo>
                  <a:pt x="40862" y="102579"/>
                </a:lnTo>
                <a:close/>
              </a:path>
            </a:pathLst>
          </a:custGeom>
          <a:grpFill/>
          <a:ln w="29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41" name="Freeform: Shape 140">
            <a:extLst>
              <a:ext uri="{FF2B5EF4-FFF2-40B4-BE49-F238E27FC236}">
                <a16:creationId xmlns:a16="http://schemas.microsoft.com/office/drawing/2014/main" id="{39B811B8-F173-491D-9C06-346754E0EFF6}"/>
              </a:ext>
            </a:extLst>
          </xdr:cNvPr>
          <xdr:cNvSpPr/>
        </xdr:nvSpPr>
        <xdr:spPr>
          <a:xfrm>
            <a:off x="2465512" y="1276231"/>
            <a:ext cx="166722" cy="29249"/>
          </a:xfrm>
          <a:custGeom>
            <a:avLst/>
            <a:gdLst>
              <a:gd name="connsiteX0" fmla="*/ 674 w 166721"/>
              <a:gd name="connsiteY0" fmla="*/ 674 h 29249"/>
              <a:gd name="connsiteX1" fmla="*/ 167717 w 166721"/>
              <a:gd name="connsiteY1" fmla="*/ 674 h 29249"/>
              <a:gd name="connsiteX2" fmla="*/ 167717 w 166721"/>
              <a:gd name="connsiteY2" fmla="*/ 29367 h 29249"/>
              <a:gd name="connsiteX3" fmla="*/ 674 w 166721"/>
              <a:gd name="connsiteY3" fmla="*/ 29367 h 29249"/>
            </a:gdLst>
            <a:ahLst/>
            <a:cxnLst>
              <a:cxn ang="0">
                <a:pos x="connsiteX0" y="connsiteY0"/>
              </a:cxn>
              <a:cxn ang="0">
                <a:pos x="connsiteX1" y="connsiteY1"/>
              </a:cxn>
              <a:cxn ang="0">
                <a:pos x="connsiteX2" y="connsiteY2"/>
              </a:cxn>
              <a:cxn ang="0">
                <a:pos x="connsiteX3" y="connsiteY3"/>
              </a:cxn>
            </a:cxnLst>
            <a:rect l="l" t="t" r="r" b="b"/>
            <a:pathLst>
              <a:path w="166721" h="29249">
                <a:moveTo>
                  <a:pt x="674" y="674"/>
                </a:moveTo>
                <a:lnTo>
                  <a:pt x="167717" y="674"/>
                </a:lnTo>
                <a:lnTo>
                  <a:pt x="167717" y="29367"/>
                </a:lnTo>
                <a:lnTo>
                  <a:pt x="674" y="29367"/>
                </a:lnTo>
                <a:close/>
              </a:path>
            </a:pathLst>
          </a:custGeom>
          <a:grpFill/>
          <a:ln w="29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42" name="Freeform: Shape 141">
            <a:extLst>
              <a:ext uri="{FF2B5EF4-FFF2-40B4-BE49-F238E27FC236}">
                <a16:creationId xmlns:a16="http://schemas.microsoft.com/office/drawing/2014/main" id="{74305885-7105-428F-89C7-C84617820F4D}"/>
              </a:ext>
            </a:extLst>
          </xdr:cNvPr>
          <xdr:cNvSpPr/>
        </xdr:nvSpPr>
        <xdr:spPr>
          <a:xfrm>
            <a:off x="2510497" y="1327652"/>
            <a:ext cx="76049" cy="29249"/>
          </a:xfrm>
          <a:custGeom>
            <a:avLst/>
            <a:gdLst>
              <a:gd name="connsiteX0" fmla="*/ 674 w 76048"/>
              <a:gd name="connsiteY0" fmla="*/ 674 h 29249"/>
              <a:gd name="connsiteX1" fmla="*/ 77775 w 76048"/>
              <a:gd name="connsiteY1" fmla="*/ 674 h 29249"/>
              <a:gd name="connsiteX2" fmla="*/ 77775 w 76048"/>
              <a:gd name="connsiteY2" fmla="*/ 29367 h 29249"/>
              <a:gd name="connsiteX3" fmla="*/ 674 w 76048"/>
              <a:gd name="connsiteY3" fmla="*/ 29367 h 29249"/>
            </a:gdLst>
            <a:ahLst/>
            <a:cxnLst>
              <a:cxn ang="0">
                <a:pos x="connsiteX0" y="connsiteY0"/>
              </a:cxn>
              <a:cxn ang="0">
                <a:pos x="connsiteX1" y="connsiteY1"/>
              </a:cxn>
              <a:cxn ang="0">
                <a:pos x="connsiteX2" y="connsiteY2"/>
              </a:cxn>
              <a:cxn ang="0">
                <a:pos x="connsiteX3" y="connsiteY3"/>
              </a:cxn>
            </a:cxnLst>
            <a:rect l="l" t="t" r="r" b="b"/>
            <a:pathLst>
              <a:path w="76048" h="29249">
                <a:moveTo>
                  <a:pt x="674" y="674"/>
                </a:moveTo>
                <a:lnTo>
                  <a:pt x="77775" y="674"/>
                </a:lnTo>
                <a:lnTo>
                  <a:pt x="77775" y="29367"/>
                </a:lnTo>
                <a:lnTo>
                  <a:pt x="674" y="29367"/>
                </a:lnTo>
                <a:close/>
              </a:path>
            </a:pathLst>
          </a:custGeom>
          <a:grpFill/>
          <a:ln w="29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43" name="Freeform: Shape 142">
            <a:extLst>
              <a:ext uri="{FF2B5EF4-FFF2-40B4-BE49-F238E27FC236}">
                <a16:creationId xmlns:a16="http://schemas.microsoft.com/office/drawing/2014/main" id="{1272A37F-F3A3-467E-8378-C103E9384E64}"/>
              </a:ext>
            </a:extLst>
          </xdr:cNvPr>
          <xdr:cNvSpPr/>
        </xdr:nvSpPr>
        <xdr:spPr>
          <a:xfrm>
            <a:off x="2534687" y="1377434"/>
            <a:ext cx="29249" cy="184271"/>
          </a:xfrm>
          <a:custGeom>
            <a:avLst/>
            <a:gdLst>
              <a:gd name="connsiteX0" fmla="*/ 674 w 29249"/>
              <a:gd name="connsiteY0" fmla="*/ 674 h 184271"/>
              <a:gd name="connsiteX1" fmla="*/ 29367 w 29249"/>
              <a:gd name="connsiteY1" fmla="*/ 674 h 184271"/>
              <a:gd name="connsiteX2" fmla="*/ 29367 w 29249"/>
              <a:gd name="connsiteY2" fmla="*/ 185618 h 184271"/>
              <a:gd name="connsiteX3" fmla="*/ 674 w 29249"/>
              <a:gd name="connsiteY3" fmla="*/ 185618 h 184271"/>
            </a:gdLst>
            <a:ahLst/>
            <a:cxnLst>
              <a:cxn ang="0">
                <a:pos x="connsiteX0" y="connsiteY0"/>
              </a:cxn>
              <a:cxn ang="0">
                <a:pos x="connsiteX1" y="connsiteY1"/>
              </a:cxn>
              <a:cxn ang="0">
                <a:pos x="connsiteX2" y="connsiteY2"/>
              </a:cxn>
              <a:cxn ang="0">
                <a:pos x="connsiteX3" y="connsiteY3"/>
              </a:cxn>
            </a:cxnLst>
            <a:rect l="l" t="t" r="r" b="b"/>
            <a:pathLst>
              <a:path w="29249" h="184271">
                <a:moveTo>
                  <a:pt x="674" y="674"/>
                </a:moveTo>
                <a:lnTo>
                  <a:pt x="29367" y="674"/>
                </a:lnTo>
                <a:lnTo>
                  <a:pt x="29367" y="185618"/>
                </a:lnTo>
                <a:lnTo>
                  <a:pt x="674" y="185618"/>
                </a:lnTo>
                <a:close/>
              </a:path>
            </a:pathLst>
          </a:custGeom>
          <a:grpFill/>
          <a:ln w="29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44" name="Freeform: Shape 143">
            <a:extLst>
              <a:ext uri="{FF2B5EF4-FFF2-40B4-BE49-F238E27FC236}">
                <a16:creationId xmlns:a16="http://schemas.microsoft.com/office/drawing/2014/main" id="{2EBE2BB9-FE5A-488E-BD9E-AE13C39FB04B}"/>
              </a:ext>
            </a:extLst>
          </xdr:cNvPr>
          <xdr:cNvSpPr/>
        </xdr:nvSpPr>
        <xdr:spPr>
          <a:xfrm>
            <a:off x="2306629" y="1067858"/>
            <a:ext cx="38024" cy="38024"/>
          </a:xfrm>
          <a:custGeom>
            <a:avLst/>
            <a:gdLst>
              <a:gd name="connsiteX0" fmla="*/ 37557 w 38024"/>
              <a:gd name="connsiteY0" fmla="*/ 26091 h 38024"/>
              <a:gd name="connsiteX1" fmla="*/ 28139 w 38024"/>
              <a:gd name="connsiteY1" fmla="*/ 674 h 38024"/>
              <a:gd name="connsiteX2" fmla="*/ 674 w 38024"/>
              <a:gd name="connsiteY2" fmla="*/ 8980 h 38024"/>
              <a:gd name="connsiteX3" fmla="*/ 11291 w 38024"/>
              <a:gd name="connsiteY3" fmla="*/ 37674 h 38024"/>
              <a:gd name="connsiteX4" fmla="*/ 37557 w 38024"/>
              <a:gd name="connsiteY4" fmla="*/ 26091 h 3802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8024" h="38024">
                <a:moveTo>
                  <a:pt x="37557" y="26091"/>
                </a:moveTo>
                <a:cubicBezTo>
                  <a:pt x="33930" y="17872"/>
                  <a:pt x="30742" y="9302"/>
                  <a:pt x="28139" y="674"/>
                </a:cubicBezTo>
                <a:lnTo>
                  <a:pt x="674" y="8980"/>
                </a:lnTo>
                <a:cubicBezTo>
                  <a:pt x="3628" y="18720"/>
                  <a:pt x="7196" y="28373"/>
                  <a:pt x="11291" y="37674"/>
                </a:cubicBezTo>
                <a:lnTo>
                  <a:pt x="37557" y="26091"/>
                </a:lnTo>
                <a:close/>
              </a:path>
            </a:pathLst>
          </a:custGeom>
          <a:grpFill/>
          <a:ln w="29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45" name="Freeform: Shape 144">
            <a:extLst>
              <a:ext uri="{FF2B5EF4-FFF2-40B4-BE49-F238E27FC236}">
                <a16:creationId xmlns:a16="http://schemas.microsoft.com/office/drawing/2014/main" id="{B1CFB01F-0CB0-4F3A-9794-C243B70B0D86}"/>
              </a:ext>
            </a:extLst>
          </xdr:cNvPr>
          <xdr:cNvSpPr/>
        </xdr:nvSpPr>
        <xdr:spPr>
          <a:xfrm>
            <a:off x="2296070" y="1013688"/>
            <a:ext cx="32174" cy="32174"/>
          </a:xfrm>
          <a:custGeom>
            <a:avLst/>
            <a:gdLst>
              <a:gd name="connsiteX0" fmla="*/ 732 w 32174"/>
              <a:gd name="connsiteY0" fmla="*/ 3072 h 32174"/>
              <a:gd name="connsiteX1" fmla="*/ 4184 w 32174"/>
              <a:gd name="connsiteY1" fmla="*/ 33433 h 32174"/>
              <a:gd name="connsiteX2" fmla="*/ 32438 w 32174"/>
              <a:gd name="connsiteY2" fmla="*/ 28490 h 32174"/>
              <a:gd name="connsiteX3" fmla="*/ 29367 w 32174"/>
              <a:gd name="connsiteY3" fmla="*/ 1463 h 32174"/>
              <a:gd name="connsiteX4" fmla="*/ 29338 w 32174"/>
              <a:gd name="connsiteY4" fmla="*/ 674 h 32174"/>
              <a:gd name="connsiteX5" fmla="*/ 674 w 32174"/>
              <a:gd name="connsiteY5" fmla="*/ 2078 h 32174"/>
              <a:gd name="connsiteX6" fmla="*/ 732 w 32174"/>
              <a:gd name="connsiteY6" fmla="*/ 3072 h 321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2174" h="32174">
                <a:moveTo>
                  <a:pt x="732" y="3072"/>
                </a:moveTo>
                <a:cubicBezTo>
                  <a:pt x="1288" y="13251"/>
                  <a:pt x="2429" y="23459"/>
                  <a:pt x="4184" y="33433"/>
                </a:cubicBezTo>
                <a:lnTo>
                  <a:pt x="32438" y="28490"/>
                </a:lnTo>
                <a:cubicBezTo>
                  <a:pt x="30888" y="19627"/>
                  <a:pt x="29865" y="10589"/>
                  <a:pt x="29367" y="1463"/>
                </a:cubicBezTo>
                <a:lnTo>
                  <a:pt x="29338" y="674"/>
                </a:lnTo>
                <a:lnTo>
                  <a:pt x="674" y="2078"/>
                </a:lnTo>
                <a:lnTo>
                  <a:pt x="732" y="3072"/>
                </a:lnTo>
                <a:close/>
              </a:path>
            </a:pathLst>
          </a:custGeom>
          <a:grpFill/>
          <a:ln w="29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46" name="Freeform: Shape 145">
            <a:extLst>
              <a:ext uri="{FF2B5EF4-FFF2-40B4-BE49-F238E27FC236}">
                <a16:creationId xmlns:a16="http://schemas.microsoft.com/office/drawing/2014/main" id="{0B7B74C9-3516-4611-B873-168EE3C8B599}"/>
              </a:ext>
            </a:extLst>
          </xdr:cNvPr>
          <xdr:cNvSpPr/>
        </xdr:nvSpPr>
        <xdr:spPr>
          <a:xfrm>
            <a:off x="2331286" y="1117378"/>
            <a:ext cx="40949" cy="40949"/>
          </a:xfrm>
          <a:custGeom>
            <a:avLst/>
            <a:gdLst>
              <a:gd name="connsiteX0" fmla="*/ 40599 w 40949"/>
              <a:gd name="connsiteY0" fmla="*/ 23079 h 40949"/>
              <a:gd name="connsiteX1" fmla="*/ 25331 w 40949"/>
              <a:gd name="connsiteY1" fmla="*/ 674 h 40949"/>
              <a:gd name="connsiteX2" fmla="*/ 674 w 40949"/>
              <a:gd name="connsiteY2" fmla="*/ 15357 h 40949"/>
              <a:gd name="connsiteX3" fmla="*/ 17872 w 40949"/>
              <a:gd name="connsiteY3" fmla="*/ 40628 h 40949"/>
              <a:gd name="connsiteX4" fmla="*/ 40599 w 40949"/>
              <a:gd name="connsiteY4" fmla="*/ 23079 h 4094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949" h="40949">
                <a:moveTo>
                  <a:pt x="40599" y="23079"/>
                </a:moveTo>
                <a:cubicBezTo>
                  <a:pt x="35100" y="15942"/>
                  <a:pt x="29952" y="8395"/>
                  <a:pt x="25331" y="674"/>
                </a:cubicBezTo>
                <a:lnTo>
                  <a:pt x="674" y="15357"/>
                </a:lnTo>
                <a:cubicBezTo>
                  <a:pt x="5880" y="24102"/>
                  <a:pt x="11642" y="32614"/>
                  <a:pt x="17872" y="40628"/>
                </a:cubicBezTo>
                <a:lnTo>
                  <a:pt x="40599" y="23079"/>
                </a:lnTo>
                <a:close/>
              </a:path>
            </a:pathLst>
          </a:custGeom>
          <a:grpFill/>
          <a:ln w="29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47" name="Freeform: Shape 146">
            <a:extLst>
              <a:ext uri="{FF2B5EF4-FFF2-40B4-BE49-F238E27FC236}">
                <a16:creationId xmlns:a16="http://schemas.microsoft.com/office/drawing/2014/main" id="{FB651695-8799-4BC7-B434-9147A2A26C40}"/>
              </a:ext>
            </a:extLst>
          </xdr:cNvPr>
          <xdr:cNvSpPr/>
        </xdr:nvSpPr>
        <xdr:spPr>
          <a:xfrm>
            <a:off x="2333684" y="844305"/>
            <a:ext cx="40949" cy="40949"/>
          </a:xfrm>
          <a:custGeom>
            <a:avLst/>
            <a:gdLst>
              <a:gd name="connsiteX0" fmla="*/ 674 w 40949"/>
              <a:gd name="connsiteY0" fmla="*/ 25653 h 40949"/>
              <a:gd name="connsiteX1" fmla="*/ 25068 w 40949"/>
              <a:gd name="connsiteY1" fmla="*/ 40775 h 40949"/>
              <a:gd name="connsiteX2" fmla="*/ 40716 w 40949"/>
              <a:gd name="connsiteY2" fmla="*/ 18633 h 40949"/>
              <a:gd name="connsiteX3" fmla="*/ 18311 w 40949"/>
              <a:gd name="connsiteY3" fmla="*/ 674 h 40949"/>
              <a:gd name="connsiteX4" fmla="*/ 674 w 40949"/>
              <a:gd name="connsiteY4" fmla="*/ 25653 h 4094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949" h="40949">
                <a:moveTo>
                  <a:pt x="674" y="25653"/>
                </a:moveTo>
                <a:lnTo>
                  <a:pt x="25068" y="40775"/>
                </a:lnTo>
                <a:cubicBezTo>
                  <a:pt x="29806" y="33111"/>
                  <a:pt x="35071" y="25682"/>
                  <a:pt x="40716" y="18633"/>
                </a:cubicBezTo>
                <a:lnTo>
                  <a:pt x="18311" y="674"/>
                </a:lnTo>
                <a:cubicBezTo>
                  <a:pt x="11964" y="8629"/>
                  <a:pt x="6026" y="16995"/>
                  <a:pt x="674" y="25653"/>
                </a:cubicBezTo>
              </a:path>
            </a:pathLst>
          </a:custGeom>
          <a:grpFill/>
          <a:ln w="29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48" name="Freeform: Shape 147">
            <a:extLst>
              <a:ext uri="{FF2B5EF4-FFF2-40B4-BE49-F238E27FC236}">
                <a16:creationId xmlns:a16="http://schemas.microsoft.com/office/drawing/2014/main" id="{F69A169D-3969-4E5B-9D32-3DEA4D281180}"/>
              </a:ext>
            </a:extLst>
          </xdr:cNvPr>
          <xdr:cNvSpPr/>
        </xdr:nvSpPr>
        <xdr:spPr>
          <a:xfrm>
            <a:off x="2308033" y="896135"/>
            <a:ext cx="38024" cy="38024"/>
          </a:xfrm>
          <a:custGeom>
            <a:avLst/>
            <a:gdLst>
              <a:gd name="connsiteX0" fmla="*/ 674 w 38024"/>
              <a:gd name="connsiteY0" fmla="*/ 29133 h 38024"/>
              <a:gd name="connsiteX1" fmla="*/ 27963 w 38024"/>
              <a:gd name="connsiteY1" fmla="*/ 37967 h 38024"/>
              <a:gd name="connsiteX2" fmla="*/ 37850 w 38024"/>
              <a:gd name="connsiteY2" fmla="*/ 12754 h 38024"/>
              <a:gd name="connsiteX3" fmla="*/ 11818 w 38024"/>
              <a:gd name="connsiteY3" fmla="*/ 674 h 38024"/>
              <a:gd name="connsiteX4" fmla="*/ 674 w 38024"/>
              <a:gd name="connsiteY4" fmla="*/ 29133 h 3802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8024" h="38024">
                <a:moveTo>
                  <a:pt x="674" y="29133"/>
                </a:moveTo>
                <a:lnTo>
                  <a:pt x="27963" y="37967"/>
                </a:lnTo>
                <a:cubicBezTo>
                  <a:pt x="30742" y="29397"/>
                  <a:pt x="34047" y="20943"/>
                  <a:pt x="37850" y="12754"/>
                </a:cubicBezTo>
                <a:lnTo>
                  <a:pt x="11818" y="674"/>
                </a:lnTo>
                <a:cubicBezTo>
                  <a:pt x="7547" y="9916"/>
                  <a:pt x="3774" y="19481"/>
                  <a:pt x="674" y="29133"/>
                </a:cubicBezTo>
              </a:path>
            </a:pathLst>
          </a:custGeom>
          <a:grpFill/>
          <a:ln w="29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49" name="Freeform: Shape 148">
            <a:extLst>
              <a:ext uri="{FF2B5EF4-FFF2-40B4-BE49-F238E27FC236}">
                <a16:creationId xmlns:a16="http://schemas.microsoft.com/office/drawing/2014/main" id="{A4EC9884-7D50-4FCB-842E-66E60B3E4BF6}"/>
              </a:ext>
            </a:extLst>
          </xdr:cNvPr>
          <xdr:cNvSpPr/>
        </xdr:nvSpPr>
        <xdr:spPr>
          <a:xfrm>
            <a:off x="2368608" y="1160199"/>
            <a:ext cx="40949" cy="40949"/>
          </a:xfrm>
          <a:custGeom>
            <a:avLst/>
            <a:gdLst>
              <a:gd name="connsiteX0" fmla="*/ 41272 w 40949"/>
              <a:gd name="connsiteY0" fmla="*/ 18808 h 40949"/>
              <a:gd name="connsiteX1" fmla="*/ 21119 w 40949"/>
              <a:gd name="connsiteY1" fmla="*/ 674 h 40949"/>
              <a:gd name="connsiteX2" fmla="*/ 674 w 40949"/>
              <a:gd name="connsiteY2" fmla="*/ 20826 h 40949"/>
              <a:gd name="connsiteX3" fmla="*/ 23400 w 40949"/>
              <a:gd name="connsiteY3" fmla="*/ 41243 h 40949"/>
              <a:gd name="connsiteX4" fmla="*/ 41272 w 40949"/>
              <a:gd name="connsiteY4" fmla="*/ 18808 h 4094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949" h="40949">
                <a:moveTo>
                  <a:pt x="41272" y="18808"/>
                </a:moveTo>
                <a:cubicBezTo>
                  <a:pt x="34223" y="13192"/>
                  <a:pt x="27437" y="7079"/>
                  <a:pt x="21119" y="674"/>
                </a:cubicBezTo>
                <a:lnTo>
                  <a:pt x="674" y="20826"/>
                </a:lnTo>
                <a:cubicBezTo>
                  <a:pt x="7810" y="28051"/>
                  <a:pt x="15445" y="34925"/>
                  <a:pt x="23400" y="41243"/>
                </a:cubicBezTo>
                <a:lnTo>
                  <a:pt x="41272" y="18808"/>
                </a:lnTo>
                <a:close/>
              </a:path>
            </a:pathLst>
          </a:custGeom>
          <a:grpFill/>
          <a:ln w="29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50" name="Freeform: Shape 149">
            <a:extLst>
              <a:ext uri="{FF2B5EF4-FFF2-40B4-BE49-F238E27FC236}">
                <a16:creationId xmlns:a16="http://schemas.microsoft.com/office/drawing/2014/main" id="{096A0496-7887-4BBC-BDF8-7FD34FF88D37}"/>
              </a:ext>
            </a:extLst>
          </xdr:cNvPr>
          <xdr:cNvSpPr/>
        </xdr:nvSpPr>
        <xdr:spPr>
          <a:xfrm>
            <a:off x="2371855" y="801601"/>
            <a:ext cx="40949" cy="40949"/>
          </a:xfrm>
          <a:custGeom>
            <a:avLst/>
            <a:gdLst>
              <a:gd name="connsiteX0" fmla="*/ 41213 w 40949"/>
              <a:gd name="connsiteY0" fmla="*/ 23430 h 40949"/>
              <a:gd name="connsiteX1" fmla="*/ 23751 w 40949"/>
              <a:gd name="connsiteY1" fmla="*/ 674 h 40949"/>
              <a:gd name="connsiteX2" fmla="*/ 674 w 40949"/>
              <a:gd name="connsiteY2" fmla="*/ 20709 h 40949"/>
              <a:gd name="connsiteX3" fmla="*/ 20739 w 40949"/>
              <a:gd name="connsiteY3" fmla="*/ 41213 h 40949"/>
              <a:gd name="connsiteX4" fmla="*/ 41213 w 40949"/>
              <a:gd name="connsiteY4" fmla="*/ 23430 h 4094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949" h="40949">
                <a:moveTo>
                  <a:pt x="41213" y="23430"/>
                </a:moveTo>
                <a:lnTo>
                  <a:pt x="23751" y="674"/>
                </a:lnTo>
                <a:cubicBezTo>
                  <a:pt x="15679" y="6845"/>
                  <a:pt x="7927" y="13602"/>
                  <a:pt x="674" y="20709"/>
                </a:cubicBezTo>
                <a:lnTo>
                  <a:pt x="20739" y="41213"/>
                </a:lnTo>
                <a:cubicBezTo>
                  <a:pt x="27174" y="34925"/>
                  <a:pt x="34076" y="28929"/>
                  <a:pt x="41213" y="23430"/>
                </a:cubicBezTo>
              </a:path>
            </a:pathLst>
          </a:custGeom>
          <a:grpFill/>
          <a:ln w="29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51" name="Freeform: Shape 150">
            <a:extLst>
              <a:ext uri="{FF2B5EF4-FFF2-40B4-BE49-F238E27FC236}">
                <a16:creationId xmlns:a16="http://schemas.microsoft.com/office/drawing/2014/main" id="{49A79331-7149-4E2C-9616-A224498A0252}"/>
              </a:ext>
            </a:extLst>
          </xdr:cNvPr>
          <xdr:cNvSpPr/>
        </xdr:nvSpPr>
        <xdr:spPr>
          <a:xfrm>
            <a:off x="2296391" y="954224"/>
            <a:ext cx="32174" cy="32174"/>
          </a:xfrm>
          <a:custGeom>
            <a:avLst/>
            <a:gdLst>
              <a:gd name="connsiteX0" fmla="*/ 674 w 32174"/>
              <a:gd name="connsiteY0" fmla="*/ 30976 h 32174"/>
              <a:gd name="connsiteX1" fmla="*/ 29309 w 32174"/>
              <a:gd name="connsiteY1" fmla="*/ 32994 h 32174"/>
              <a:gd name="connsiteX2" fmla="*/ 32848 w 32174"/>
              <a:gd name="connsiteY2" fmla="*/ 6143 h 32174"/>
              <a:gd name="connsiteX3" fmla="*/ 4681 w 32174"/>
              <a:gd name="connsiteY3" fmla="*/ 674 h 32174"/>
              <a:gd name="connsiteX4" fmla="*/ 674 w 32174"/>
              <a:gd name="connsiteY4" fmla="*/ 30976 h 321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2174" h="32174">
                <a:moveTo>
                  <a:pt x="674" y="30976"/>
                </a:moveTo>
                <a:lnTo>
                  <a:pt x="29309" y="32994"/>
                </a:lnTo>
                <a:cubicBezTo>
                  <a:pt x="29952" y="23985"/>
                  <a:pt x="31152" y="14947"/>
                  <a:pt x="32848" y="6143"/>
                </a:cubicBezTo>
                <a:lnTo>
                  <a:pt x="4681" y="674"/>
                </a:lnTo>
                <a:cubicBezTo>
                  <a:pt x="2721" y="10618"/>
                  <a:pt x="1405" y="20826"/>
                  <a:pt x="674" y="30976"/>
                </a:cubicBezTo>
              </a:path>
            </a:pathLst>
          </a:custGeom>
          <a:grpFill/>
          <a:ln w="29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52" name="Freeform: Shape 151">
            <a:extLst>
              <a:ext uri="{FF2B5EF4-FFF2-40B4-BE49-F238E27FC236}">
                <a16:creationId xmlns:a16="http://schemas.microsoft.com/office/drawing/2014/main" id="{A270C66F-DCBD-4F9E-9904-C9A0F7CBD7D6}"/>
              </a:ext>
            </a:extLst>
          </xdr:cNvPr>
          <xdr:cNvSpPr/>
        </xdr:nvSpPr>
        <xdr:spPr>
          <a:xfrm>
            <a:off x="2689212" y="804730"/>
            <a:ext cx="40949" cy="40949"/>
          </a:xfrm>
          <a:custGeom>
            <a:avLst/>
            <a:gdLst>
              <a:gd name="connsiteX0" fmla="*/ 674 w 40949"/>
              <a:gd name="connsiteY0" fmla="*/ 23108 h 40949"/>
              <a:gd name="connsiteX1" fmla="*/ 20797 w 40949"/>
              <a:gd name="connsiteY1" fmla="*/ 41272 h 40949"/>
              <a:gd name="connsiteX2" fmla="*/ 41272 w 40949"/>
              <a:gd name="connsiteY2" fmla="*/ 21177 h 40949"/>
              <a:gd name="connsiteX3" fmla="*/ 18604 w 40949"/>
              <a:gd name="connsiteY3" fmla="*/ 674 h 40949"/>
              <a:gd name="connsiteX4" fmla="*/ 674 w 40949"/>
              <a:gd name="connsiteY4" fmla="*/ 23108 h 4094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949" h="40949">
                <a:moveTo>
                  <a:pt x="674" y="23108"/>
                </a:moveTo>
                <a:cubicBezTo>
                  <a:pt x="7723" y="28724"/>
                  <a:pt x="14509" y="34866"/>
                  <a:pt x="20797" y="41272"/>
                </a:cubicBezTo>
                <a:lnTo>
                  <a:pt x="41272" y="21177"/>
                </a:lnTo>
                <a:cubicBezTo>
                  <a:pt x="34164" y="13924"/>
                  <a:pt x="26530" y="7021"/>
                  <a:pt x="18604" y="674"/>
                </a:cubicBezTo>
                <a:lnTo>
                  <a:pt x="674" y="23108"/>
                </a:lnTo>
                <a:close/>
              </a:path>
            </a:pathLst>
          </a:custGeom>
          <a:grpFill/>
          <a:ln w="29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53" name="Freeform: Shape 152">
            <a:extLst>
              <a:ext uri="{FF2B5EF4-FFF2-40B4-BE49-F238E27FC236}">
                <a16:creationId xmlns:a16="http://schemas.microsoft.com/office/drawing/2014/main" id="{888D425C-209E-4D41-A195-60E5E113BBF7}"/>
              </a:ext>
            </a:extLst>
          </xdr:cNvPr>
          <xdr:cNvSpPr/>
        </xdr:nvSpPr>
        <xdr:spPr>
          <a:xfrm>
            <a:off x="2770320" y="959284"/>
            <a:ext cx="32174" cy="32174"/>
          </a:xfrm>
          <a:custGeom>
            <a:avLst/>
            <a:gdLst>
              <a:gd name="connsiteX0" fmla="*/ 28958 w 32174"/>
              <a:gd name="connsiteY0" fmla="*/ 674 h 32174"/>
              <a:gd name="connsiteX1" fmla="*/ 674 w 32174"/>
              <a:gd name="connsiteY1" fmla="*/ 5558 h 32174"/>
              <a:gd name="connsiteX2" fmla="*/ 3628 w 32174"/>
              <a:gd name="connsiteY2" fmla="*/ 31853 h 32174"/>
              <a:gd name="connsiteX3" fmla="*/ 3657 w 32174"/>
              <a:gd name="connsiteY3" fmla="*/ 32614 h 32174"/>
              <a:gd name="connsiteX4" fmla="*/ 32292 w 32174"/>
              <a:gd name="connsiteY4" fmla="*/ 30508 h 32174"/>
              <a:gd name="connsiteX5" fmla="*/ 28958 w 32174"/>
              <a:gd name="connsiteY5" fmla="*/ 674 h 321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2174" h="32174">
                <a:moveTo>
                  <a:pt x="28958" y="674"/>
                </a:moveTo>
                <a:lnTo>
                  <a:pt x="674" y="5558"/>
                </a:lnTo>
                <a:cubicBezTo>
                  <a:pt x="2165" y="14245"/>
                  <a:pt x="3160" y="23166"/>
                  <a:pt x="3628" y="31853"/>
                </a:cubicBezTo>
                <a:lnTo>
                  <a:pt x="3657" y="32614"/>
                </a:lnTo>
                <a:lnTo>
                  <a:pt x="32292" y="30508"/>
                </a:lnTo>
                <a:cubicBezTo>
                  <a:pt x="31766" y="20534"/>
                  <a:pt x="30625" y="10472"/>
                  <a:pt x="28958" y="674"/>
                </a:cubicBezTo>
              </a:path>
            </a:pathLst>
          </a:custGeom>
          <a:grpFill/>
          <a:ln w="29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54" name="Freeform: Shape 153">
            <a:extLst>
              <a:ext uri="{FF2B5EF4-FFF2-40B4-BE49-F238E27FC236}">
                <a16:creationId xmlns:a16="http://schemas.microsoft.com/office/drawing/2014/main" id="{20C3C18A-0D81-4BA3-811D-B71D4CE3DE4E}"/>
              </a:ext>
            </a:extLst>
          </xdr:cNvPr>
          <xdr:cNvSpPr/>
        </xdr:nvSpPr>
        <xdr:spPr>
          <a:xfrm>
            <a:off x="2754730" y="900815"/>
            <a:ext cx="38024" cy="38024"/>
          </a:xfrm>
          <a:custGeom>
            <a:avLst/>
            <a:gdLst>
              <a:gd name="connsiteX0" fmla="*/ 674 w 38024"/>
              <a:gd name="connsiteY0" fmla="*/ 12198 h 38024"/>
              <a:gd name="connsiteX1" fmla="*/ 10033 w 38024"/>
              <a:gd name="connsiteY1" fmla="*/ 37645 h 38024"/>
              <a:gd name="connsiteX2" fmla="*/ 37499 w 38024"/>
              <a:gd name="connsiteY2" fmla="*/ 29397 h 38024"/>
              <a:gd name="connsiteX3" fmla="*/ 26940 w 38024"/>
              <a:gd name="connsiteY3" fmla="*/ 674 h 38024"/>
              <a:gd name="connsiteX4" fmla="*/ 674 w 38024"/>
              <a:gd name="connsiteY4" fmla="*/ 12198 h 3802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8024" h="38024">
                <a:moveTo>
                  <a:pt x="674" y="12198"/>
                </a:moveTo>
                <a:cubicBezTo>
                  <a:pt x="4301" y="20446"/>
                  <a:pt x="7459" y="28987"/>
                  <a:pt x="10033" y="37645"/>
                </a:cubicBezTo>
                <a:lnTo>
                  <a:pt x="37499" y="29397"/>
                </a:lnTo>
                <a:cubicBezTo>
                  <a:pt x="34574" y="19656"/>
                  <a:pt x="31035" y="9975"/>
                  <a:pt x="26940" y="674"/>
                </a:cubicBezTo>
                <a:lnTo>
                  <a:pt x="674" y="12198"/>
                </a:lnTo>
                <a:close/>
              </a:path>
            </a:pathLst>
          </a:custGeom>
          <a:grpFill/>
          <a:ln w="29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55" name="Freeform: Shape 154">
            <a:extLst>
              <a:ext uri="{FF2B5EF4-FFF2-40B4-BE49-F238E27FC236}">
                <a16:creationId xmlns:a16="http://schemas.microsoft.com/office/drawing/2014/main" id="{F30086AD-9947-41F0-8C86-6BF23554E4C6}"/>
              </a:ext>
            </a:extLst>
          </xdr:cNvPr>
          <xdr:cNvSpPr/>
        </xdr:nvSpPr>
        <xdr:spPr>
          <a:xfrm>
            <a:off x="2727148" y="848283"/>
            <a:ext cx="40949" cy="40949"/>
          </a:xfrm>
          <a:custGeom>
            <a:avLst/>
            <a:gdLst>
              <a:gd name="connsiteX0" fmla="*/ 674 w 40949"/>
              <a:gd name="connsiteY0" fmla="*/ 18165 h 40949"/>
              <a:gd name="connsiteX1" fmla="*/ 15883 w 40949"/>
              <a:gd name="connsiteY1" fmla="*/ 40599 h 40949"/>
              <a:gd name="connsiteX2" fmla="*/ 40570 w 40949"/>
              <a:gd name="connsiteY2" fmla="*/ 25974 h 40949"/>
              <a:gd name="connsiteX3" fmla="*/ 23430 w 40949"/>
              <a:gd name="connsiteY3" fmla="*/ 674 h 40949"/>
              <a:gd name="connsiteX4" fmla="*/ 674 w 40949"/>
              <a:gd name="connsiteY4" fmla="*/ 18165 h 4094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949" h="40949">
                <a:moveTo>
                  <a:pt x="674" y="18165"/>
                </a:moveTo>
                <a:cubicBezTo>
                  <a:pt x="6173" y="25302"/>
                  <a:pt x="11291" y="32877"/>
                  <a:pt x="15883" y="40599"/>
                </a:cubicBezTo>
                <a:lnTo>
                  <a:pt x="40570" y="25974"/>
                </a:lnTo>
                <a:cubicBezTo>
                  <a:pt x="35393" y="17258"/>
                  <a:pt x="29631" y="8746"/>
                  <a:pt x="23430" y="674"/>
                </a:cubicBezTo>
                <a:lnTo>
                  <a:pt x="674" y="18165"/>
                </a:lnTo>
                <a:close/>
              </a:path>
            </a:pathLst>
          </a:custGeom>
          <a:grpFill/>
          <a:ln w="29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56" name="Freeform: Shape 155">
            <a:extLst>
              <a:ext uri="{FF2B5EF4-FFF2-40B4-BE49-F238E27FC236}">
                <a16:creationId xmlns:a16="http://schemas.microsoft.com/office/drawing/2014/main" id="{123ED9F9-6CEB-469E-B53D-57472C5DFD74}"/>
              </a:ext>
            </a:extLst>
          </xdr:cNvPr>
          <xdr:cNvSpPr/>
        </xdr:nvSpPr>
        <xdr:spPr>
          <a:xfrm>
            <a:off x="2686053" y="1162773"/>
            <a:ext cx="40949" cy="40949"/>
          </a:xfrm>
          <a:custGeom>
            <a:avLst/>
            <a:gdLst>
              <a:gd name="connsiteX0" fmla="*/ 674 w 40949"/>
              <a:gd name="connsiteY0" fmla="*/ 18487 h 40949"/>
              <a:gd name="connsiteX1" fmla="*/ 18194 w 40949"/>
              <a:gd name="connsiteY1" fmla="*/ 41213 h 40949"/>
              <a:gd name="connsiteX2" fmla="*/ 41243 w 40949"/>
              <a:gd name="connsiteY2" fmla="*/ 21119 h 40949"/>
              <a:gd name="connsiteX3" fmla="*/ 21119 w 40949"/>
              <a:gd name="connsiteY3" fmla="*/ 674 h 40949"/>
              <a:gd name="connsiteX4" fmla="*/ 674 w 40949"/>
              <a:gd name="connsiteY4" fmla="*/ 18487 h 4094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949" h="40949">
                <a:moveTo>
                  <a:pt x="674" y="18487"/>
                </a:moveTo>
                <a:lnTo>
                  <a:pt x="18194" y="41213"/>
                </a:lnTo>
                <a:cubicBezTo>
                  <a:pt x="26208" y="35012"/>
                  <a:pt x="33989" y="28256"/>
                  <a:pt x="41243" y="21119"/>
                </a:cubicBezTo>
                <a:lnTo>
                  <a:pt x="21119" y="674"/>
                </a:lnTo>
                <a:cubicBezTo>
                  <a:pt x="14655" y="6991"/>
                  <a:pt x="7781" y="12988"/>
                  <a:pt x="674" y="18487"/>
                </a:cubicBezTo>
              </a:path>
            </a:pathLst>
          </a:custGeom>
          <a:grpFill/>
          <a:ln w="29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57" name="Freeform: Shape 156">
            <a:extLst>
              <a:ext uri="{FF2B5EF4-FFF2-40B4-BE49-F238E27FC236}">
                <a16:creationId xmlns:a16="http://schemas.microsoft.com/office/drawing/2014/main" id="{5A6C1E51-FDD3-453F-9685-08EE6130ABA2}"/>
              </a:ext>
            </a:extLst>
          </xdr:cNvPr>
          <xdr:cNvSpPr/>
        </xdr:nvSpPr>
        <xdr:spPr>
          <a:xfrm>
            <a:off x="2724633" y="1120449"/>
            <a:ext cx="40949" cy="40949"/>
          </a:xfrm>
          <a:custGeom>
            <a:avLst/>
            <a:gdLst>
              <a:gd name="connsiteX0" fmla="*/ 16264 w 40949"/>
              <a:gd name="connsiteY0" fmla="*/ 674 h 40949"/>
              <a:gd name="connsiteX1" fmla="*/ 674 w 40949"/>
              <a:gd name="connsiteY1" fmla="*/ 22845 h 40949"/>
              <a:gd name="connsiteX2" fmla="*/ 23108 w 40949"/>
              <a:gd name="connsiteY2" fmla="*/ 40745 h 40949"/>
              <a:gd name="connsiteX3" fmla="*/ 40687 w 40949"/>
              <a:gd name="connsiteY3" fmla="*/ 15766 h 40949"/>
              <a:gd name="connsiteX4" fmla="*/ 16264 w 40949"/>
              <a:gd name="connsiteY4" fmla="*/ 674 h 4094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0949" h="40949">
                <a:moveTo>
                  <a:pt x="16264" y="674"/>
                </a:moveTo>
                <a:cubicBezTo>
                  <a:pt x="11554" y="8337"/>
                  <a:pt x="6289" y="15796"/>
                  <a:pt x="674" y="22845"/>
                </a:cubicBezTo>
                <a:lnTo>
                  <a:pt x="23108" y="40745"/>
                </a:lnTo>
                <a:cubicBezTo>
                  <a:pt x="29455" y="32789"/>
                  <a:pt x="35393" y="24395"/>
                  <a:pt x="40687" y="15766"/>
                </a:cubicBezTo>
                <a:lnTo>
                  <a:pt x="16264" y="674"/>
                </a:lnTo>
                <a:close/>
              </a:path>
            </a:pathLst>
          </a:custGeom>
          <a:grpFill/>
          <a:ln w="29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58" name="Freeform: Shape 157">
            <a:extLst>
              <a:ext uri="{FF2B5EF4-FFF2-40B4-BE49-F238E27FC236}">
                <a16:creationId xmlns:a16="http://schemas.microsoft.com/office/drawing/2014/main" id="{295C59BE-966A-4B36-8CB7-72BF22B66336}"/>
              </a:ext>
            </a:extLst>
          </xdr:cNvPr>
          <xdr:cNvSpPr/>
        </xdr:nvSpPr>
        <xdr:spPr>
          <a:xfrm>
            <a:off x="2420234" y="770538"/>
            <a:ext cx="38024" cy="38024"/>
          </a:xfrm>
          <a:custGeom>
            <a:avLst/>
            <a:gdLst>
              <a:gd name="connsiteX0" fmla="*/ 27905 w 38024"/>
              <a:gd name="connsiteY0" fmla="*/ 674 h 38024"/>
              <a:gd name="connsiteX1" fmla="*/ 674 w 38024"/>
              <a:gd name="connsiteY1" fmla="*/ 14626 h 38024"/>
              <a:gd name="connsiteX2" fmla="*/ 15269 w 38024"/>
              <a:gd name="connsiteY2" fmla="*/ 39341 h 38024"/>
              <a:gd name="connsiteX3" fmla="*/ 39400 w 38024"/>
              <a:gd name="connsiteY3" fmla="*/ 26969 h 38024"/>
              <a:gd name="connsiteX4" fmla="*/ 27905 w 38024"/>
              <a:gd name="connsiteY4" fmla="*/ 674 h 3802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8024" h="38024">
                <a:moveTo>
                  <a:pt x="27905" y="674"/>
                </a:moveTo>
                <a:cubicBezTo>
                  <a:pt x="18603" y="4739"/>
                  <a:pt x="9448" y="9448"/>
                  <a:pt x="674" y="14626"/>
                </a:cubicBezTo>
                <a:lnTo>
                  <a:pt x="15269" y="39341"/>
                </a:lnTo>
                <a:cubicBezTo>
                  <a:pt x="23049" y="34720"/>
                  <a:pt x="31181" y="30567"/>
                  <a:pt x="39400" y="26969"/>
                </a:cubicBezTo>
                <a:lnTo>
                  <a:pt x="27905" y="674"/>
                </a:lnTo>
                <a:close/>
              </a:path>
            </a:pathLst>
          </a:custGeom>
          <a:grpFill/>
          <a:ln w="29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59" name="Freeform: Shape 158">
            <a:extLst>
              <a:ext uri="{FF2B5EF4-FFF2-40B4-BE49-F238E27FC236}">
                <a16:creationId xmlns:a16="http://schemas.microsoft.com/office/drawing/2014/main" id="{96FD022D-BA73-43BB-B7AD-36D91087761C}"/>
              </a:ext>
            </a:extLst>
          </xdr:cNvPr>
          <xdr:cNvSpPr/>
        </xdr:nvSpPr>
        <xdr:spPr>
          <a:xfrm>
            <a:off x="2536325" y="749332"/>
            <a:ext cx="29249" cy="29249"/>
          </a:xfrm>
          <a:custGeom>
            <a:avLst/>
            <a:gdLst>
              <a:gd name="connsiteX0" fmla="*/ 29250 w 29249"/>
              <a:gd name="connsiteY0" fmla="*/ 29923 h 29249"/>
              <a:gd name="connsiteX1" fmla="*/ 31239 w 29249"/>
              <a:gd name="connsiteY1" fmla="*/ 1288 h 29249"/>
              <a:gd name="connsiteX2" fmla="*/ 13748 w 29249"/>
              <a:gd name="connsiteY2" fmla="*/ 674 h 29249"/>
              <a:gd name="connsiteX3" fmla="*/ 674 w 29249"/>
              <a:gd name="connsiteY3" fmla="*/ 995 h 29249"/>
              <a:gd name="connsiteX4" fmla="*/ 2107 w 29249"/>
              <a:gd name="connsiteY4" fmla="*/ 29660 h 29249"/>
              <a:gd name="connsiteX5" fmla="*/ 13602 w 29249"/>
              <a:gd name="connsiteY5" fmla="*/ 29367 h 29249"/>
              <a:gd name="connsiteX6" fmla="*/ 29250 w 29249"/>
              <a:gd name="connsiteY6" fmla="*/ 29923 h 292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9249" h="29249">
                <a:moveTo>
                  <a:pt x="29250" y="29923"/>
                </a:moveTo>
                <a:lnTo>
                  <a:pt x="31239" y="1288"/>
                </a:lnTo>
                <a:cubicBezTo>
                  <a:pt x="25448" y="878"/>
                  <a:pt x="19569" y="674"/>
                  <a:pt x="13748" y="674"/>
                </a:cubicBezTo>
                <a:cubicBezTo>
                  <a:pt x="9390" y="674"/>
                  <a:pt x="5061" y="791"/>
                  <a:pt x="674" y="995"/>
                </a:cubicBezTo>
                <a:lnTo>
                  <a:pt x="2107" y="29660"/>
                </a:lnTo>
                <a:cubicBezTo>
                  <a:pt x="5938" y="29455"/>
                  <a:pt x="9799" y="29367"/>
                  <a:pt x="13602" y="29367"/>
                </a:cubicBezTo>
                <a:cubicBezTo>
                  <a:pt x="18633" y="29367"/>
                  <a:pt x="24073" y="29572"/>
                  <a:pt x="29250" y="29923"/>
                </a:cubicBezTo>
              </a:path>
            </a:pathLst>
          </a:custGeom>
          <a:grpFill/>
          <a:ln w="29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60" name="Freeform: Shape 159">
            <a:extLst>
              <a:ext uri="{FF2B5EF4-FFF2-40B4-BE49-F238E27FC236}">
                <a16:creationId xmlns:a16="http://schemas.microsoft.com/office/drawing/2014/main" id="{B75AC243-FED1-4022-90AD-E9C5B3B21A41}"/>
              </a:ext>
            </a:extLst>
          </xdr:cNvPr>
          <xdr:cNvSpPr/>
        </xdr:nvSpPr>
        <xdr:spPr>
          <a:xfrm>
            <a:off x="2476188" y="753017"/>
            <a:ext cx="35099" cy="35099"/>
          </a:xfrm>
          <a:custGeom>
            <a:avLst/>
            <a:gdLst>
              <a:gd name="connsiteX0" fmla="*/ 30450 w 35099"/>
              <a:gd name="connsiteY0" fmla="*/ 674 h 35099"/>
              <a:gd name="connsiteX1" fmla="*/ 674 w 35099"/>
              <a:gd name="connsiteY1" fmla="*/ 7664 h 35099"/>
              <a:gd name="connsiteX2" fmla="*/ 8922 w 35099"/>
              <a:gd name="connsiteY2" fmla="*/ 35129 h 35099"/>
              <a:gd name="connsiteX3" fmla="*/ 35276 w 35099"/>
              <a:gd name="connsiteY3" fmla="*/ 28958 h 35099"/>
              <a:gd name="connsiteX4" fmla="*/ 30450 w 35099"/>
              <a:gd name="connsiteY4" fmla="*/ 674 h 3509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5099" h="35099">
                <a:moveTo>
                  <a:pt x="30450" y="674"/>
                </a:moveTo>
                <a:cubicBezTo>
                  <a:pt x="20417" y="2399"/>
                  <a:pt x="10384" y="4739"/>
                  <a:pt x="674" y="7664"/>
                </a:cubicBezTo>
                <a:lnTo>
                  <a:pt x="8922" y="35129"/>
                </a:lnTo>
                <a:cubicBezTo>
                  <a:pt x="17521" y="32555"/>
                  <a:pt x="26384" y="30479"/>
                  <a:pt x="35276" y="28958"/>
                </a:cubicBezTo>
                <a:lnTo>
                  <a:pt x="30450" y="674"/>
                </a:lnTo>
                <a:close/>
              </a:path>
            </a:pathLst>
          </a:custGeom>
          <a:grpFill/>
          <a:ln w="29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61" name="Freeform: Shape 160">
            <a:extLst>
              <a:ext uri="{FF2B5EF4-FFF2-40B4-BE49-F238E27FC236}">
                <a16:creationId xmlns:a16="http://schemas.microsoft.com/office/drawing/2014/main" id="{14CCED10-A78C-4F63-8FCE-C6DD2751A421}"/>
              </a:ext>
            </a:extLst>
          </xdr:cNvPr>
          <xdr:cNvSpPr/>
        </xdr:nvSpPr>
        <xdr:spPr>
          <a:xfrm>
            <a:off x="2591752" y="753895"/>
            <a:ext cx="35099" cy="35099"/>
          </a:xfrm>
          <a:custGeom>
            <a:avLst/>
            <a:gdLst>
              <a:gd name="connsiteX0" fmla="*/ 6114 w 35099"/>
              <a:gd name="connsiteY0" fmla="*/ 674 h 35099"/>
              <a:gd name="connsiteX1" fmla="*/ 674 w 35099"/>
              <a:gd name="connsiteY1" fmla="*/ 28870 h 35099"/>
              <a:gd name="connsiteX2" fmla="*/ 26910 w 35099"/>
              <a:gd name="connsiteY2" fmla="*/ 35597 h 35099"/>
              <a:gd name="connsiteX3" fmla="*/ 35714 w 35099"/>
              <a:gd name="connsiteY3" fmla="*/ 8278 h 35099"/>
              <a:gd name="connsiteX4" fmla="*/ 6114 w 35099"/>
              <a:gd name="connsiteY4" fmla="*/ 674 h 3509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5099" h="35099">
                <a:moveTo>
                  <a:pt x="6114" y="674"/>
                </a:moveTo>
                <a:lnTo>
                  <a:pt x="674" y="28870"/>
                </a:lnTo>
                <a:cubicBezTo>
                  <a:pt x="9507" y="30567"/>
                  <a:pt x="18340" y="32819"/>
                  <a:pt x="26910" y="35597"/>
                </a:cubicBezTo>
                <a:lnTo>
                  <a:pt x="35714" y="8278"/>
                </a:lnTo>
                <a:cubicBezTo>
                  <a:pt x="26062" y="5149"/>
                  <a:pt x="16088" y="2604"/>
                  <a:pt x="6114" y="674"/>
                </a:cubicBezTo>
              </a:path>
            </a:pathLst>
          </a:custGeom>
          <a:grpFill/>
          <a:ln w="29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62" name="Freeform: Shape 161">
            <a:extLst>
              <a:ext uri="{FF2B5EF4-FFF2-40B4-BE49-F238E27FC236}">
                <a16:creationId xmlns:a16="http://schemas.microsoft.com/office/drawing/2014/main" id="{91C4CDBE-D5A2-420A-A968-25FF2F6E2835}"/>
              </a:ext>
            </a:extLst>
          </xdr:cNvPr>
          <xdr:cNvSpPr/>
        </xdr:nvSpPr>
        <xdr:spPr>
          <a:xfrm>
            <a:off x="2643232" y="772644"/>
            <a:ext cx="38024" cy="38024"/>
          </a:xfrm>
          <a:custGeom>
            <a:avLst/>
            <a:gdLst>
              <a:gd name="connsiteX0" fmla="*/ 12724 w 38024"/>
              <a:gd name="connsiteY0" fmla="*/ 674 h 38024"/>
              <a:gd name="connsiteX1" fmla="*/ 674 w 38024"/>
              <a:gd name="connsiteY1" fmla="*/ 26706 h 38024"/>
              <a:gd name="connsiteX2" fmla="*/ 24512 w 38024"/>
              <a:gd name="connsiteY2" fmla="*/ 39546 h 38024"/>
              <a:gd name="connsiteX3" fmla="*/ 39634 w 38024"/>
              <a:gd name="connsiteY3" fmla="*/ 15152 h 38024"/>
              <a:gd name="connsiteX4" fmla="*/ 12724 w 38024"/>
              <a:gd name="connsiteY4" fmla="*/ 674 h 3802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8024" h="38024">
                <a:moveTo>
                  <a:pt x="12724" y="674"/>
                </a:moveTo>
                <a:lnTo>
                  <a:pt x="674" y="26706"/>
                </a:lnTo>
                <a:cubicBezTo>
                  <a:pt x="8834" y="30479"/>
                  <a:pt x="16849" y="34808"/>
                  <a:pt x="24512" y="39546"/>
                </a:cubicBezTo>
                <a:lnTo>
                  <a:pt x="39634" y="15152"/>
                </a:lnTo>
                <a:cubicBezTo>
                  <a:pt x="30976" y="9799"/>
                  <a:pt x="21909" y="4944"/>
                  <a:pt x="12724" y="674"/>
                </a:cubicBezTo>
              </a:path>
            </a:pathLst>
          </a:custGeom>
          <a:grpFill/>
          <a:ln w="29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63" name="Freeform: Shape 162">
            <a:extLst>
              <a:ext uri="{FF2B5EF4-FFF2-40B4-BE49-F238E27FC236}">
                <a16:creationId xmlns:a16="http://schemas.microsoft.com/office/drawing/2014/main" id="{3ED392EA-AEA9-4734-B129-DCF344101D71}"/>
              </a:ext>
            </a:extLst>
          </xdr:cNvPr>
          <xdr:cNvSpPr/>
        </xdr:nvSpPr>
        <xdr:spPr>
          <a:xfrm>
            <a:off x="2769589" y="1018251"/>
            <a:ext cx="32174" cy="32174"/>
          </a:xfrm>
          <a:custGeom>
            <a:avLst/>
            <a:gdLst>
              <a:gd name="connsiteX0" fmla="*/ 32789 w 32174"/>
              <a:gd name="connsiteY0" fmla="*/ 2633 h 32174"/>
              <a:gd name="connsiteX1" fmla="*/ 4154 w 32174"/>
              <a:gd name="connsiteY1" fmla="*/ 674 h 32174"/>
              <a:gd name="connsiteX2" fmla="*/ 674 w 32174"/>
              <a:gd name="connsiteY2" fmla="*/ 27554 h 32174"/>
              <a:gd name="connsiteX3" fmla="*/ 28870 w 32174"/>
              <a:gd name="connsiteY3" fmla="*/ 32965 h 32174"/>
              <a:gd name="connsiteX4" fmla="*/ 32789 w 32174"/>
              <a:gd name="connsiteY4" fmla="*/ 2633 h 321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2174" h="32174">
                <a:moveTo>
                  <a:pt x="32789" y="2633"/>
                </a:moveTo>
                <a:lnTo>
                  <a:pt x="4154" y="674"/>
                </a:lnTo>
                <a:cubicBezTo>
                  <a:pt x="3540" y="9682"/>
                  <a:pt x="2370" y="18691"/>
                  <a:pt x="674" y="27554"/>
                </a:cubicBezTo>
                <a:lnTo>
                  <a:pt x="28870" y="32965"/>
                </a:lnTo>
                <a:cubicBezTo>
                  <a:pt x="30771" y="22962"/>
                  <a:pt x="32117" y="12783"/>
                  <a:pt x="32789" y="2633"/>
                </a:cubicBezTo>
              </a:path>
            </a:pathLst>
          </a:custGeom>
          <a:grpFill/>
          <a:ln w="29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64" name="Freeform: Shape 163">
            <a:extLst>
              <a:ext uri="{FF2B5EF4-FFF2-40B4-BE49-F238E27FC236}">
                <a16:creationId xmlns:a16="http://schemas.microsoft.com/office/drawing/2014/main" id="{75305366-662F-4C32-8746-C7FFDBAFC9DB}"/>
              </a:ext>
            </a:extLst>
          </xdr:cNvPr>
          <xdr:cNvSpPr/>
        </xdr:nvSpPr>
        <xdr:spPr>
          <a:xfrm>
            <a:off x="2753063" y="1071368"/>
            <a:ext cx="38024" cy="38024"/>
          </a:xfrm>
          <a:custGeom>
            <a:avLst/>
            <a:gdLst>
              <a:gd name="connsiteX0" fmla="*/ 674 w 38024"/>
              <a:gd name="connsiteY0" fmla="*/ 25887 h 38024"/>
              <a:gd name="connsiteX1" fmla="*/ 26735 w 38024"/>
              <a:gd name="connsiteY1" fmla="*/ 37908 h 38024"/>
              <a:gd name="connsiteX2" fmla="*/ 37820 w 38024"/>
              <a:gd name="connsiteY2" fmla="*/ 9448 h 38024"/>
              <a:gd name="connsiteX3" fmla="*/ 10501 w 38024"/>
              <a:gd name="connsiteY3" fmla="*/ 674 h 38024"/>
              <a:gd name="connsiteX4" fmla="*/ 674 w 38024"/>
              <a:gd name="connsiteY4" fmla="*/ 25887 h 3802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8024" h="38024">
                <a:moveTo>
                  <a:pt x="674" y="25887"/>
                </a:moveTo>
                <a:lnTo>
                  <a:pt x="26735" y="37908"/>
                </a:lnTo>
                <a:cubicBezTo>
                  <a:pt x="31005" y="28665"/>
                  <a:pt x="34749" y="19101"/>
                  <a:pt x="37820" y="9448"/>
                </a:cubicBezTo>
                <a:lnTo>
                  <a:pt x="10501" y="674"/>
                </a:lnTo>
                <a:cubicBezTo>
                  <a:pt x="7752" y="9214"/>
                  <a:pt x="4447" y="17697"/>
                  <a:pt x="674" y="25887"/>
                </a:cubicBezTo>
              </a:path>
            </a:pathLst>
          </a:custGeom>
          <a:grpFill/>
          <a:ln w="29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grpSp>
    <xdr:clientData/>
  </xdr:twoCellAnchor>
  <xdr:twoCellAnchor>
    <xdr:from>
      <xdr:col>3</xdr:col>
      <xdr:colOff>1647223</xdr:colOff>
      <xdr:row>12</xdr:row>
      <xdr:rowOff>31828</xdr:rowOff>
    </xdr:from>
    <xdr:to>
      <xdr:col>3</xdr:col>
      <xdr:colOff>1966627</xdr:colOff>
      <xdr:row>13</xdr:row>
      <xdr:rowOff>160729</xdr:rowOff>
    </xdr:to>
    <xdr:grpSp>
      <xdr:nvGrpSpPr>
        <xdr:cNvPr id="113" name="Group 112">
          <a:extLst>
            <a:ext uri="{FF2B5EF4-FFF2-40B4-BE49-F238E27FC236}">
              <a16:creationId xmlns:a16="http://schemas.microsoft.com/office/drawing/2014/main" id="{5ECDFCA9-F5CB-4743-BC81-CA7B5508AFE6}"/>
            </a:ext>
          </a:extLst>
        </xdr:cNvPr>
        <xdr:cNvGrpSpPr/>
      </xdr:nvGrpSpPr>
      <xdr:grpSpPr>
        <a:xfrm>
          <a:off x="3519566" y="5104571"/>
          <a:ext cx="319404" cy="324844"/>
          <a:chOff x="4784214" y="594368"/>
          <a:chExt cx="783436" cy="783435"/>
        </a:xfrm>
        <a:solidFill>
          <a:schemeClr val="bg1"/>
        </a:solidFill>
      </xdr:grpSpPr>
      <xdr:sp macro="" textlink="">
        <xdr:nvSpPr>
          <xdr:cNvPr id="130" name="Freeform: Shape 129">
            <a:extLst>
              <a:ext uri="{FF2B5EF4-FFF2-40B4-BE49-F238E27FC236}">
                <a16:creationId xmlns:a16="http://schemas.microsoft.com/office/drawing/2014/main" id="{20649092-23C3-4927-9B0C-89DB0ECB44F8}"/>
              </a:ext>
            </a:extLst>
          </xdr:cNvPr>
          <xdr:cNvSpPr/>
        </xdr:nvSpPr>
        <xdr:spPr>
          <a:xfrm>
            <a:off x="4871706" y="682117"/>
            <a:ext cx="476762" cy="476762"/>
          </a:xfrm>
          <a:custGeom>
            <a:avLst/>
            <a:gdLst>
              <a:gd name="connsiteX0" fmla="*/ 240829 w 476761"/>
              <a:gd name="connsiteY0" fmla="*/ 471866 h 476761"/>
              <a:gd name="connsiteX1" fmla="*/ 77313 w 476761"/>
              <a:gd name="connsiteY1" fmla="*/ 404217 h 476761"/>
              <a:gd name="connsiteX2" fmla="*/ 77313 w 476761"/>
              <a:gd name="connsiteY2" fmla="*/ 77313 h 476761"/>
              <a:gd name="connsiteX3" fmla="*/ 240829 w 476761"/>
              <a:gd name="connsiteY3" fmla="*/ 9664 h 476761"/>
              <a:gd name="connsiteX4" fmla="*/ 404346 w 476761"/>
              <a:gd name="connsiteY4" fmla="*/ 77313 h 476761"/>
              <a:gd name="connsiteX5" fmla="*/ 404346 w 476761"/>
              <a:gd name="connsiteY5" fmla="*/ 404217 h 476761"/>
              <a:gd name="connsiteX6" fmla="*/ 240829 w 476761"/>
              <a:gd name="connsiteY6" fmla="*/ 471866 h 476761"/>
              <a:gd name="connsiteX7" fmla="*/ 240829 w 476761"/>
              <a:gd name="connsiteY7" fmla="*/ 37368 h 476761"/>
              <a:gd name="connsiteX8" fmla="*/ 97156 w 476761"/>
              <a:gd name="connsiteY8" fmla="*/ 96899 h 476761"/>
              <a:gd name="connsiteX9" fmla="*/ 97156 w 476761"/>
              <a:gd name="connsiteY9" fmla="*/ 384373 h 476761"/>
              <a:gd name="connsiteX10" fmla="*/ 240829 w 476761"/>
              <a:gd name="connsiteY10" fmla="*/ 443904 h 476761"/>
              <a:gd name="connsiteX11" fmla="*/ 384502 w 476761"/>
              <a:gd name="connsiteY11" fmla="*/ 384373 h 476761"/>
              <a:gd name="connsiteX12" fmla="*/ 384502 w 476761"/>
              <a:gd name="connsiteY12" fmla="*/ 96899 h 476761"/>
              <a:gd name="connsiteX13" fmla="*/ 240829 w 476761"/>
              <a:gd name="connsiteY13" fmla="*/ 37368 h 4767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76761" h="476761">
                <a:moveTo>
                  <a:pt x="240829" y="471866"/>
                </a:moveTo>
                <a:cubicBezTo>
                  <a:pt x="179108" y="471866"/>
                  <a:pt x="120994" y="447770"/>
                  <a:pt x="77313" y="404217"/>
                </a:cubicBezTo>
                <a:cubicBezTo>
                  <a:pt x="-12885" y="314147"/>
                  <a:pt x="-12885" y="167382"/>
                  <a:pt x="77313" y="77313"/>
                </a:cubicBezTo>
                <a:cubicBezTo>
                  <a:pt x="120994" y="33631"/>
                  <a:pt x="178979" y="9664"/>
                  <a:pt x="240829" y="9664"/>
                </a:cubicBezTo>
                <a:cubicBezTo>
                  <a:pt x="302550" y="9664"/>
                  <a:pt x="360664" y="33760"/>
                  <a:pt x="404346" y="77313"/>
                </a:cubicBezTo>
                <a:cubicBezTo>
                  <a:pt x="494544" y="167511"/>
                  <a:pt x="494544" y="314147"/>
                  <a:pt x="404346" y="404217"/>
                </a:cubicBezTo>
                <a:cubicBezTo>
                  <a:pt x="360664" y="447770"/>
                  <a:pt x="302679" y="471866"/>
                  <a:pt x="240829" y="471866"/>
                </a:cubicBezTo>
                <a:close/>
                <a:moveTo>
                  <a:pt x="240829" y="37368"/>
                </a:moveTo>
                <a:cubicBezTo>
                  <a:pt x="186581" y="37368"/>
                  <a:pt x="135555" y="58500"/>
                  <a:pt x="97156" y="96899"/>
                </a:cubicBezTo>
                <a:cubicBezTo>
                  <a:pt x="17911" y="176144"/>
                  <a:pt x="17911" y="305128"/>
                  <a:pt x="97156" y="384373"/>
                </a:cubicBezTo>
                <a:cubicBezTo>
                  <a:pt x="135555" y="422772"/>
                  <a:pt x="186581" y="443904"/>
                  <a:pt x="240829" y="443904"/>
                </a:cubicBezTo>
                <a:cubicBezTo>
                  <a:pt x="295077" y="443904"/>
                  <a:pt x="346103" y="422772"/>
                  <a:pt x="384502" y="384373"/>
                </a:cubicBezTo>
                <a:cubicBezTo>
                  <a:pt x="463748" y="305128"/>
                  <a:pt x="463748" y="176144"/>
                  <a:pt x="384502" y="96899"/>
                </a:cubicBezTo>
                <a:cubicBezTo>
                  <a:pt x="346232" y="58500"/>
                  <a:pt x="295206" y="37368"/>
                  <a:pt x="240829" y="37368"/>
                </a:cubicBezTo>
                <a:close/>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31" name="Freeform: Shape 130">
            <a:extLst>
              <a:ext uri="{FF2B5EF4-FFF2-40B4-BE49-F238E27FC236}">
                <a16:creationId xmlns:a16="http://schemas.microsoft.com/office/drawing/2014/main" id="{21EE349C-EE7C-4678-8BAF-817E825E0512}"/>
              </a:ext>
            </a:extLst>
          </xdr:cNvPr>
          <xdr:cNvSpPr/>
        </xdr:nvSpPr>
        <xdr:spPr>
          <a:xfrm>
            <a:off x="5242622" y="1052903"/>
            <a:ext cx="103084" cy="103084"/>
          </a:xfrm>
          <a:custGeom>
            <a:avLst/>
            <a:gdLst>
              <a:gd name="connsiteX0" fmla="*/ 13667 w 103083"/>
              <a:gd name="connsiteY0" fmla="*/ 33436 h 103083"/>
              <a:gd name="connsiteX1" fmla="*/ 33441 w 103083"/>
              <a:gd name="connsiteY1" fmla="*/ 13667 h 103083"/>
              <a:gd name="connsiteX2" fmla="*/ 90470 w 103083"/>
              <a:gd name="connsiteY2" fmla="*/ 70712 h 103083"/>
              <a:gd name="connsiteX3" fmla="*/ 70696 w 103083"/>
              <a:gd name="connsiteY3" fmla="*/ 90481 h 103083"/>
            </a:gdLst>
            <a:ahLst/>
            <a:cxnLst>
              <a:cxn ang="0">
                <a:pos x="connsiteX0" y="connsiteY0"/>
              </a:cxn>
              <a:cxn ang="0">
                <a:pos x="connsiteX1" y="connsiteY1"/>
              </a:cxn>
              <a:cxn ang="0">
                <a:pos x="connsiteX2" y="connsiteY2"/>
              </a:cxn>
              <a:cxn ang="0">
                <a:pos x="connsiteX3" y="connsiteY3"/>
              </a:cxn>
            </a:cxnLst>
            <a:rect l="l" t="t" r="r" b="b"/>
            <a:pathLst>
              <a:path w="103083" h="103083">
                <a:moveTo>
                  <a:pt x="13667" y="33436"/>
                </a:moveTo>
                <a:lnTo>
                  <a:pt x="33441" y="13667"/>
                </a:lnTo>
                <a:lnTo>
                  <a:pt x="90470" y="70712"/>
                </a:lnTo>
                <a:lnTo>
                  <a:pt x="70696" y="90481"/>
                </a:lnTo>
                <a:close/>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32" name="Freeform: Shape 131">
            <a:extLst>
              <a:ext uri="{FF2B5EF4-FFF2-40B4-BE49-F238E27FC236}">
                <a16:creationId xmlns:a16="http://schemas.microsoft.com/office/drawing/2014/main" id="{85D6E9A2-BB77-40D9-9FC9-20B9270085EA}"/>
              </a:ext>
            </a:extLst>
          </xdr:cNvPr>
          <xdr:cNvSpPr/>
        </xdr:nvSpPr>
        <xdr:spPr>
          <a:xfrm>
            <a:off x="5258399" y="1068552"/>
            <a:ext cx="309251" cy="309251"/>
          </a:xfrm>
          <a:custGeom>
            <a:avLst/>
            <a:gdLst>
              <a:gd name="connsiteX0" fmla="*/ 218151 w 309250"/>
              <a:gd name="connsiteY0" fmla="*/ 308607 h 309250"/>
              <a:gd name="connsiteX1" fmla="*/ 9664 w 309250"/>
              <a:gd name="connsiteY1" fmla="*/ 100120 h 309250"/>
              <a:gd name="connsiteX2" fmla="*/ 100120 w 309250"/>
              <a:gd name="connsiteY2" fmla="*/ 9664 h 309250"/>
              <a:gd name="connsiteX3" fmla="*/ 308607 w 309250"/>
              <a:gd name="connsiteY3" fmla="*/ 218151 h 309250"/>
              <a:gd name="connsiteX4" fmla="*/ 218151 w 309250"/>
              <a:gd name="connsiteY4" fmla="*/ 308607 h 309250"/>
              <a:gd name="connsiteX5" fmla="*/ 49223 w 309250"/>
              <a:gd name="connsiteY5" fmla="*/ 100120 h 309250"/>
              <a:gd name="connsiteX6" fmla="*/ 218151 w 309250"/>
              <a:gd name="connsiteY6" fmla="*/ 269048 h 309250"/>
              <a:gd name="connsiteX7" fmla="*/ 269048 w 309250"/>
              <a:gd name="connsiteY7" fmla="*/ 218151 h 309250"/>
              <a:gd name="connsiteX8" fmla="*/ 100120 w 309250"/>
              <a:gd name="connsiteY8" fmla="*/ 49222 h 309250"/>
              <a:gd name="connsiteX9" fmla="*/ 49223 w 309250"/>
              <a:gd name="connsiteY9" fmla="*/ 100120 h 3092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309250" h="309250">
                <a:moveTo>
                  <a:pt x="218151" y="308607"/>
                </a:moveTo>
                <a:lnTo>
                  <a:pt x="9664" y="100120"/>
                </a:lnTo>
                <a:lnTo>
                  <a:pt x="100120" y="9664"/>
                </a:lnTo>
                <a:lnTo>
                  <a:pt x="308607" y="218151"/>
                </a:lnTo>
                <a:lnTo>
                  <a:pt x="218151" y="308607"/>
                </a:lnTo>
                <a:close/>
                <a:moveTo>
                  <a:pt x="49223" y="100120"/>
                </a:moveTo>
                <a:lnTo>
                  <a:pt x="218151" y="269048"/>
                </a:lnTo>
                <a:lnTo>
                  <a:pt x="269048" y="218151"/>
                </a:lnTo>
                <a:lnTo>
                  <a:pt x="100120" y="49222"/>
                </a:lnTo>
                <a:lnTo>
                  <a:pt x="49223" y="100120"/>
                </a:lnTo>
                <a:close/>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33" name="Freeform: Shape 132">
            <a:extLst>
              <a:ext uri="{FF2B5EF4-FFF2-40B4-BE49-F238E27FC236}">
                <a16:creationId xmlns:a16="http://schemas.microsoft.com/office/drawing/2014/main" id="{99CC1A2C-CCDC-418D-990F-0ED500C16578}"/>
              </a:ext>
            </a:extLst>
          </xdr:cNvPr>
          <xdr:cNvSpPr/>
        </xdr:nvSpPr>
        <xdr:spPr>
          <a:xfrm>
            <a:off x="5299678" y="1109476"/>
            <a:ext cx="115969" cy="115969"/>
          </a:xfrm>
          <a:custGeom>
            <a:avLst/>
            <a:gdLst>
              <a:gd name="connsiteX0" fmla="*/ 13668 w 115969"/>
              <a:gd name="connsiteY0" fmla="*/ 84261 h 115969"/>
              <a:gd name="connsiteX1" fmla="*/ 84310 w 115969"/>
              <a:gd name="connsiteY1" fmla="*/ 13668 h 115969"/>
              <a:gd name="connsiteX2" fmla="*/ 104076 w 115969"/>
              <a:gd name="connsiteY2" fmla="*/ 33448 h 115969"/>
              <a:gd name="connsiteX3" fmla="*/ 33434 w 115969"/>
              <a:gd name="connsiteY3" fmla="*/ 104041 h 115969"/>
            </a:gdLst>
            <a:ahLst/>
            <a:cxnLst>
              <a:cxn ang="0">
                <a:pos x="connsiteX0" y="connsiteY0"/>
              </a:cxn>
              <a:cxn ang="0">
                <a:pos x="connsiteX1" y="connsiteY1"/>
              </a:cxn>
              <a:cxn ang="0">
                <a:pos x="connsiteX2" y="connsiteY2"/>
              </a:cxn>
              <a:cxn ang="0">
                <a:pos x="connsiteX3" y="connsiteY3"/>
              </a:cxn>
            </a:cxnLst>
            <a:rect l="l" t="t" r="r" b="b"/>
            <a:pathLst>
              <a:path w="115969" h="115969">
                <a:moveTo>
                  <a:pt x="13668" y="84261"/>
                </a:moveTo>
                <a:lnTo>
                  <a:pt x="84310" y="13668"/>
                </a:lnTo>
                <a:lnTo>
                  <a:pt x="104076" y="33448"/>
                </a:lnTo>
                <a:lnTo>
                  <a:pt x="33434" y="104041"/>
                </a:lnTo>
                <a:close/>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34" name="Freeform: Shape 133">
            <a:extLst>
              <a:ext uri="{FF2B5EF4-FFF2-40B4-BE49-F238E27FC236}">
                <a16:creationId xmlns:a16="http://schemas.microsoft.com/office/drawing/2014/main" id="{4F028A10-A003-4389-8A4B-F4D733D1BA9A}"/>
              </a:ext>
            </a:extLst>
          </xdr:cNvPr>
          <xdr:cNvSpPr/>
        </xdr:nvSpPr>
        <xdr:spPr>
          <a:xfrm>
            <a:off x="5417951" y="1228309"/>
            <a:ext cx="115969" cy="115969"/>
          </a:xfrm>
          <a:custGeom>
            <a:avLst/>
            <a:gdLst>
              <a:gd name="connsiteX0" fmla="*/ 13667 w 115969"/>
              <a:gd name="connsiteY0" fmla="*/ 84290 h 115969"/>
              <a:gd name="connsiteX1" fmla="*/ 84270 w 115969"/>
              <a:gd name="connsiteY1" fmla="*/ 13667 h 115969"/>
              <a:gd name="connsiteX2" fmla="*/ 104044 w 115969"/>
              <a:gd name="connsiteY2" fmla="*/ 33436 h 115969"/>
              <a:gd name="connsiteX3" fmla="*/ 33441 w 115969"/>
              <a:gd name="connsiteY3" fmla="*/ 104058 h 115969"/>
            </a:gdLst>
            <a:ahLst/>
            <a:cxnLst>
              <a:cxn ang="0">
                <a:pos x="connsiteX0" y="connsiteY0"/>
              </a:cxn>
              <a:cxn ang="0">
                <a:pos x="connsiteX1" y="connsiteY1"/>
              </a:cxn>
              <a:cxn ang="0">
                <a:pos x="connsiteX2" y="connsiteY2"/>
              </a:cxn>
              <a:cxn ang="0">
                <a:pos x="connsiteX3" y="connsiteY3"/>
              </a:cxn>
            </a:cxnLst>
            <a:rect l="l" t="t" r="r" b="b"/>
            <a:pathLst>
              <a:path w="115969" h="115969">
                <a:moveTo>
                  <a:pt x="13667" y="84290"/>
                </a:moveTo>
                <a:lnTo>
                  <a:pt x="84270" y="13667"/>
                </a:lnTo>
                <a:lnTo>
                  <a:pt x="104044" y="33436"/>
                </a:lnTo>
                <a:lnTo>
                  <a:pt x="33441" y="104058"/>
                </a:lnTo>
                <a:close/>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35" name="Freeform: Shape 134">
            <a:extLst>
              <a:ext uri="{FF2B5EF4-FFF2-40B4-BE49-F238E27FC236}">
                <a16:creationId xmlns:a16="http://schemas.microsoft.com/office/drawing/2014/main" id="{74D22EAB-135E-4EDB-94ED-871DC5421980}"/>
              </a:ext>
            </a:extLst>
          </xdr:cNvPr>
          <xdr:cNvSpPr/>
        </xdr:nvSpPr>
        <xdr:spPr>
          <a:xfrm>
            <a:off x="5018601" y="774893"/>
            <a:ext cx="180396" cy="180396"/>
          </a:xfrm>
          <a:custGeom>
            <a:avLst/>
            <a:gdLst>
              <a:gd name="connsiteX0" fmla="*/ 93935 w 180396"/>
              <a:gd name="connsiteY0" fmla="*/ 178206 h 180396"/>
              <a:gd name="connsiteX1" fmla="*/ 9664 w 180396"/>
              <a:gd name="connsiteY1" fmla="*/ 93935 h 180396"/>
              <a:gd name="connsiteX2" fmla="*/ 93935 w 180396"/>
              <a:gd name="connsiteY2" fmla="*/ 9664 h 180396"/>
              <a:gd name="connsiteX3" fmla="*/ 178206 w 180396"/>
              <a:gd name="connsiteY3" fmla="*/ 93935 h 180396"/>
              <a:gd name="connsiteX4" fmla="*/ 93935 w 180396"/>
              <a:gd name="connsiteY4" fmla="*/ 178206 h 180396"/>
              <a:gd name="connsiteX5" fmla="*/ 93935 w 180396"/>
              <a:gd name="connsiteY5" fmla="*/ 37497 h 180396"/>
              <a:gd name="connsiteX6" fmla="*/ 37625 w 180396"/>
              <a:gd name="connsiteY6" fmla="*/ 93935 h 180396"/>
              <a:gd name="connsiteX7" fmla="*/ 93935 w 180396"/>
              <a:gd name="connsiteY7" fmla="*/ 150373 h 180396"/>
              <a:gd name="connsiteX8" fmla="*/ 150373 w 180396"/>
              <a:gd name="connsiteY8" fmla="*/ 93935 h 180396"/>
              <a:gd name="connsiteX9" fmla="*/ 93935 w 180396"/>
              <a:gd name="connsiteY9" fmla="*/ 37497 h 18039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80396" h="180396">
                <a:moveTo>
                  <a:pt x="93935" y="178206"/>
                </a:moveTo>
                <a:cubicBezTo>
                  <a:pt x="47418" y="178206"/>
                  <a:pt x="9664" y="140323"/>
                  <a:pt x="9664" y="93935"/>
                </a:cubicBezTo>
                <a:cubicBezTo>
                  <a:pt x="9664" y="47547"/>
                  <a:pt x="47418" y="9664"/>
                  <a:pt x="93935" y="9664"/>
                </a:cubicBezTo>
                <a:cubicBezTo>
                  <a:pt x="140451" y="9664"/>
                  <a:pt x="178206" y="47418"/>
                  <a:pt x="178206" y="93935"/>
                </a:cubicBezTo>
                <a:cubicBezTo>
                  <a:pt x="178206" y="140451"/>
                  <a:pt x="140451" y="178206"/>
                  <a:pt x="93935" y="178206"/>
                </a:cubicBezTo>
                <a:close/>
                <a:moveTo>
                  <a:pt x="93935" y="37497"/>
                </a:moveTo>
                <a:cubicBezTo>
                  <a:pt x="62881" y="37497"/>
                  <a:pt x="37625" y="62752"/>
                  <a:pt x="37625" y="93935"/>
                </a:cubicBezTo>
                <a:cubicBezTo>
                  <a:pt x="37625" y="125118"/>
                  <a:pt x="62881" y="150373"/>
                  <a:pt x="93935" y="150373"/>
                </a:cubicBezTo>
                <a:cubicBezTo>
                  <a:pt x="124989" y="150373"/>
                  <a:pt x="150373" y="125118"/>
                  <a:pt x="150373" y="93935"/>
                </a:cubicBezTo>
                <a:cubicBezTo>
                  <a:pt x="150373" y="62752"/>
                  <a:pt x="125118" y="37497"/>
                  <a:pt x="93935" y="37497"/>
                </a:cubicBezTo>
                <a:close/>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36" name="Freeform: Shape 135">
            <a:extLst>
              <a:ext uri="{FF2B5EF4-FFF2-40B4-BE49-F238E27FC236}">
                <a16:creationId xmlns:a16="http://schemas.microsoft.com/office/drawing/2014/main" id="{83126335-AAD8-4A22-8EA0-F6D016133D80}"/>
              </a:ext>
            </a:extLst>
          </xdr:cNvPr>
          <xdr:cNvSpPr/>
        </xdr:nvSpPr>
        <xdr:spPr>
          <a:xfrm>
            <a:off x="4985227" y="961088"/>
            <a:ext cx="244824" cy="90198"/>
          </a:xfrm>
          <a:custGeom>
            <a:avLst/>
            <a:gdLst>
              <a:gd name="connsiteX0" fmla="*/ 220599 w 244823"/>
              <a:gd name="connsiteY0" fmla="*/ 92775 h 90198"/>
              <a:gd name="connsiteX1" fmla="*/ 127308 w 244823"/>
              <a:gd name="connsiteY1" fmla="*/ 37626 h 90198"/>
              <a:gd name="connsiteX2" fmla="*/ 34017 w 244823"/>
              <a:gd name="connsiteY2" fmla="*/ 92775 h 90198"/>
              <a:gd name="connsiteX3" fmla="*/ 9664 w 244823"/>
              <a:gd name="connsiteY3" fmla="*/ 79246 h 90198"/>
              <a:gd name="connsiteX4" fmla="*/ 127308 w 244823"/>
              <a:gd name="connsiteY4" fmla="*/ 9664 h 90198"/>
              <a:gd name="connsiteX5" fmla="*/ 245081 w 244823"/>
              <a:gd name="connsiteY5" fmla="*/ 79246 h 90198"/>
              <a:gd name="connsiteX6" fmla="*/ 220599 w 244823"/>
              <a:gd name="connsiteY6" fmla="*/ 92775 h 901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44823" h="90198">
                <a:moveTo>
                  <a:pt x="220599" y="92775"/>
                </a:moveTo>
                <a:cubicBezTo>
                  <a:pt x="201786" y="58758"/>
                  <a:pt x="165965" y="37626"/>
                  <a:pt x="127308" y="37626"/>
                </a:cubicBezTo>
                <a:cubicBezTo>
                  <a:pt x="88652" y="37626"/>
                  <a:pt x="52830" y="58758"/>
                  <a:pt x="34017" y="92775"/>
                </a:cubicBezTo>
                <a:lnTo>
                  <a:pt x="9664" y="79246"/>
                </a:lnTo>
                <a:cubicBezTo>
                  <a:pt x="33373" y="36337"/>
                  <a:pt x="78472" y="9664"/>
                  <a:pt x="127308" y="9664"/>
                </a:cubicBezTo>
                <a:cubicBezTo>
                  <a:pt x="176144" y="9664"/>
                  <a:pt x="221243" y="36337"/>
                  <a:pt x="245081" y="79246"/>
                </a:cubicBezTo>
                <a:lnTo>
                  <a:pt x="220599" y="92775"/>
                </a:lnTo>
                <a:close/>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37" name="Freeform: Shape 136">
            <a:extLst>
              <a:ext uri="{FF2B5EF4-FFF2-40B4-BE49-F238E27FC236}">
                <a16:creationId xmlns:a16="http://schemas.microsoft.com/office/drawing/2014/main" id="{52620F68-5736-425C-9BA0-9A1F96F52ED8}"/>
              </a:ext>
            </a:extLst>
          </xdr:cNvPr>
          <xdr:cNvSpPr/>
        </xdr:nvSpPr>
        <xdr:spPr>
          <a:xfrm>
            <a:off x="4784214" y="594368"/>
            <a:ext cx="644273" cy="644273"/>
          </a:xfrm>
          <a:custGeom>
            <a:avLst/>
            <a:gdLst>
              <a:gd name="connsiteX0" fmla="*/ 328708 w 644272"/>
              <a:gd name="connsiteY0" fmla="*/ 647108 h 644272"/>
              <a:gd name="connsiteX1" fmla="*/ 328708 w 644272"/>
              <a:gd name="connsiteY1" fmla="*/ 619146 h 644272"/>
              <a:gd name="connsiteX2" fmla="*/ 355510 w 644272"/>
              <a:gd name="connsiteY2" fmla="*/ 617858 h 644272"/>
              <a:gd name="connsiteX3" fmla="*/ 358087 w 644272"/>
              <a:gd name="connsiteY3" fmla="*/ 645690 h 644272"/>
              <a:gd name="connsiteX4" fmla="*/ 328708 w 644272"/>
              <a:gd name="connsiteY4" fmla="*/ 647108 h 644272"/>
              <a:gd name="connsiteX5" fmla="*/ 299329 w 644272"/>
              <a:gd name="connsiteY5" fmla="*/ 645819 h 644272"/>
              <a:gd name="connsiteX6" fmla="*/ 270208 w 644272"/>
              <a:gd name="connsiteY6" fmla="*/ 641825 h 644272"/>
              <a:gd name="connsiteX7" fmla="*/ 275233 w 644272"/>
              <a:gd name="connsiteY7" fmla="*/ 614379 h 644272"/>
              <a:gd name="connsiteX8" fmla="*/ 301778 w 644272"/>
              <a:gd name="connsiteY8" fmla="*/ 617987 h 644272"/>
              <a:gd name="connsiteX9" fmla="*/ 299329 w 644272"/>
              <a:gd name="connsiteY9" fmla="*/ 645819 h 644272"/>
              <a:gd name="connsiteX10" fmla="*/ 387208 w 644272"/>
              <a:gd name="connsiteY10" fmla="*/ 641696 h 644272"/>
              <a:gd name="connsiteX11" fmla="*/ 382054 w 644272"/>
              <a:gd name="connsiteY11" fmla="*/ 614250 h 644272"/>
              <a:gd name="connsiteX12" fmla="*/ 408211 w 644272"/>
              <a:gd name="connsiteY12" fmla="*/ 608065 h 644272"/>
              <a:gd name="connsiteX13" fmla="*/ 415814 w 644272"/>
              <a:gd name="connsiteY13" fmla="*/ 634995 h 644272"/>
              <a:gd name="connsiteX14" fmla="*/ 387208 w 644272"/>
              <a:gd name="connsiteY14" fmla="*/ 641696 h 644272"/>
              <a:gd name="connsiteX15" fmla="*/ 241473 w 644272"/>
              <a:gd name="connsiteY15" fmla="*/ 635124 h 644272"/>
              <a:gd name="connsiteX16" fmla="*/ 213512 w 644272"/>
              <a:gd name="connsiteY16" fmla="*/ 625847 h 644272"/>
              <a:gd name="connsiteX17" fmla="*/ 223563 w 644272"/>
              <a:gd name="connsiteY17" fmla="*/ 599818 h 644272"/>
              <a:gd name="connsiteX18" fmla="*/ 248947 w 644272"/>
              <a:gd name="connsiteY18" fmla="*/ 608322 h 644272"/>
              <a:gd name="connsiteX19" fmla="*/ 241473 w 644272"/>
              <a:gd name="connsiteY19" fmla="*/ 635124 h 644272"/>
              <a:gd name="connsiteX20" fmla="*/ 186710 w 644272"/>
              <a:gd name="connsiteY20" fmla="*/ 613992 h 644272"/>
              <a:gd name="connsiteX21" fmla="*/ 160939 w 644272"/>
              <a:gd name="connsiteY21" fmla="*/ 599689 h 644272"/>
              <a:gd name="connsiteX22" fmla="*/ 175629 w 644272"/>
              <a:gd name="connsiteY22" fmla="*/ 575980 h 644272"/>
              <a:gd name="connsiteX23" fmla="*/ 199080 w 644272"/>
              <a:gd name="connsiteY23" fmla="*/ 588994 h 644272"/>
              <a:gd name="connsiteX24" fmla="*/ 186710 w 644272"/>
              <a:gd name="connsiteY24" fmla="*/ 613992 h 644272"/>
              <a:gd name="connsiteX25" fmla="*/ 136715 w 644272"/>
              <a:gd name="connsiteY25" fmla="*/ 583067 h 644272"/>
              <a:gd name="connsiteX26" fmla="*/ 114036 w 644272"/>
              <a:gd name="connsiteY26" fmla="*/ 564254 h 644272"/>
              <a:gd name="connsiteX27" fmla="*/ 132849 w 644272"/>
              <a:gd name="connsiteY27" fmla="*/ 543637 h 644272"/>
              <a:gd name="connsiteX28" fmla="*/ 153466 w 644272"/>
              <a:gd name="connsiteY28" fmla="*/ 560775 h 644272"/>
              <a:gd name="connsiteX29" fmla="*/ 136715 w 644272"/>
              <a:gd name="connsiteY29" fmla="*/ 583067 h 644272"/>
              <a:gd name="connsiteX30" fmla="*/ 93162 w 644272"/>
              <a:gd name="connsiteY30" fmla="*/ 543509 h 644272"/>
              <a:gd name="connsiteX31" fmla="*/ 74349 w 644272"/>
              <a:gd name="connsiteY31" fmla="*/ 520959 h 644272"/>
              <a:gd name="connsiteX32" fmla="*/ 96641 w 644272"/>
              <a:gd name="connsiteY32" fmla="*/ 504079 h 644272"/>
              <a:gd name="connsiteX33" fmla="*/ 113778 w 644272"/>
              <a:gd name="connsiteY33" fmla="*/ 524696 h 644272"/>
              <a:gd name="connsiteX34" fmla="*/ 93162 w 644272"/>
              <a:gd name="connsiteY34" fmla="*/ 543509 h 644272"/>
              <a:gd name="connsiteX35" fmla="*/ 57598 w 644272"/>
              <a:gd name="connsiteY35" fmla="*/ 496606 h 644272"/>
              <a:gd name="connsiteX36" fmla="*/ 43166 w 644272"/>
              <a:gd name="connsiteY36" fmla="*/ 470963 h 644272"/>
              <a:gd name="connsiteX37" fmla="*/ 68164 w 644272"/>
              <a:gd name="connsiteY37" fmla="*/ 458465 h 644272"/>
              <a:gd name="connsiteX38" fmla="*/ 81307 w 644272"/>
              <a:gd name="connsiteY38" fmla="*/ 481916 h 644272"/>
              <a:gd name="connsiteX39" fmla="*/ 57598 w 644272"/>
              <a:gd name="connsiteY39" fmla="*/ 496606 h 644272"/>
              <a:gd name="connsiteX40" fmla="*/ 31312 w 644272"/>
              <a:gd name="connsiteY40" fmla="*/ 444033 h 644272"/>
              <a:gd name="connsiteX41" fmla="*/ 21905 w 644272"/>
              <a:gd name="connsiteY41" fmla="*/ 416200 h 644272"/>
              <a:gd name="connsiteX42" fmla="*/ 48707 w 644272"/>
              <a:gd name="connsiteY42" fmla="*/ 408469 h 644272"/>
              <a:gd name="connsiteX43" fmla="*/ 57340 w 644272"/>
              <a:gd name="connsiteY43" fmla="*/ 433853 h 644272"/>
              <a:gd name="connsiteX44" fmla="*/ 31312 w 644272"/>
              <a:gd name="connsiteY44" fmla="*/ 444033 h 644272"/>
              <a:gd name="connsiteX45" fmla="*/ 634995 w 644272"/>
              <a:gd name="connsiteY45" fmla="*/ 415556 h 644272"/>
              <a:gd name="connsiteX46" fmla="*/ 608194 w 644272"/>
              <a:gd name="connsiteY46" fmla="*/ 407954 h 644272"/>
              <a:gd name="connsiteX47" fmla="*/ 614379 w 644272"/>
              <a:gd name="connsiteY47" fmla="*/ 381796 h 644272"/>
              <a:gd name="connsiteX48" fmla="*/ 641825 w 644272"/>
              <a:gd name="connsiteY48" fmla="*/ 386821 h 644272"/>
              <a:gd name="connsiteX49" fmla="*/ 634995 w 644272"/>
              <a:gd name="connsiteY49" fmla="*/ 415556 h 644272"/>
              <a:gd name="connsiteX50" fmla="*/ 15205 w 644272"/>
              <a:gd name="connsiteY50" fmla="*/ 387595 h 644272"/>
              <a:gd name="connsiteX51" fmla="*/ 11081 w 644272"/>
              <a:gd name="connsiteY51" fmla="*/ 358473 h 644272"/>
              <a:gd name="connsiteX52" fmla="*/ 38914 w 644272"/>
              <a:gd name="connsiteY52" fmla="*/ 355896 h 644272"/>
              <a:gd name="connsiteX53" fmla="*/ 42651 w 644272"/>
              <a:gd name="connsiteY53" fmla="*/ 382440 h 644272"/>
              <a:gd name="connsiteX54" fmla="*/ 15205 w 644272"/>
              <a:gd name="connsiteY54" fmla="*/ 387595 h 644272"/>
              <a:gd name="connsiteX55" fmla="*/ 645690 w 644272"/>
              <a:gd name="connsiteY55" fmla="*/ 357829 h 644272"/>
              <a:gd name="connsiteX56" fmla="*/ 617858 w 644272"/>
              <a:gd name="connsiteY56" fmla="*/ 355252 h 644272"/>
              <a:gd name="connsiteX57" fmla="*/ 619018 w 644272"/>
              <a:gd name="connsiteY57" fmla="*/ 328450 h 644272"/>
              <a:gd name="connsiteX58" fmla="*/ 619018 w 644272"/>
              <a:gd name="connsiteY58" fmla="*/ 327162 h 644272"/>
              <a:gd name="connsiteX59" fmla="*/ 646979 w 644272"/>
              <a:gd name="connsiteY59" fmla="*/ 327162 h 644272"/>
              <a:gd name="connsiteX60" fmla="*/ 646979 w 644272"/>
              <a:gd name="connsiteY60" fmla="*/ 328321 h 644272"/>
              <a:gd name="connsiteX61" fmla="*/ 645690 w 644272"/>
              <a:gd name="connsiteY61" fmla="*/ 357829 h 644272"/>
              <a:gd name="connsiteX62" fmla="*/ 37626 w 644272"/>
              <a:gd name="connsiteY62" fmla="*/ 329095 h 644272"/>
              <a:gd name="connsiteX63" fmla="*/ 9664 w 644272"/>
              <a:gd name="connsiteY63" fmla="*/ 328837 h 644272"/>
              <a:gd name="connsiteX64" fmla="*/ 10953 w 644272"/>
              <a:gd name="connsiteY64" fmla="*/ 299716 h 644272"/>
              <a:gd name="connsiteX65" fmla="*/ 38785 w 644272"/>
              <a:gd name="connsiteY65" fmla="*/ 302164 h 644272"/>
              <a:gd name="connsiteX66" fmla="*/ 37626 w 644272"/>
              <a:gd name="connsiteY66" fmla="*/ 328450 h 644272"/>
              <a:gd name="connsiteX67" fmla="*/ 37626 w 644272"/>
              <a:gd name="connsiteY67" fmla="*/ 329095 h 644272"/>
              <a:gd name="connsiteX68" fmla="*/ 617858 w 644272"/>
              <a:gd name="connsiteY68" fmla="*/ 300360 h 644272"/>
              <a:gd name="connsiteX69" fmla="*/ 613992 w 644272"/>
              <a:gd name="connsiteY69" fmla="*/ 273816 h 644272"/>
              <a:gd name="connsiteX70" fmla="*/ 641438 w 644272"/>
              <a:gd name="connsiteY70" fmla="*/ 268662 h 644272"/>
              <a:gd name="connsiteX71" fmla="*/ 645562 w 644272"/>
              <a:gd name="connsiteY71" fmla="*/ 297783 h 644272"/>
              <a:gd name="connsiteX72" fmla="*/ 617858 w 644272"/>
              <a:gd name="connsiteY72" fmla="*/ 300360 h 644272"/>
              <a:gd name="connsiteX73" fmla="*/ 42393 w 644272"/>
              <a:gd name="connsiteY73" fmla="*/ 275620 h 644272"/>
              <a:gd name="connsiteX74" fmla="*/ 14947 w 644272"/>
              <a:gd name="connsiteY74" fmla="*/ 270595 h 644272"/>
              <a:gd name="connsiteX75" fmla="*/ 21647 w 644272"/>
              <a:gd name="connsiteY75" fmla="*/ 241989 h 644272"/>
              <a:gd name="connsiteX76" fmla="*/ 48578 w 644272"/>
              <a:gd name="connsiteY76" fmla="*/ 249591 h 644272"/>
              <a:gd name="connsiteX77" fmla="*/ 42393 w 644272"/>
              <a:gd name="connsiteY77" fmla="*/ 275620 h 644272"/>
              <a:gd name="connsiteX78" fmla="*/ 607807 w 644272"/>
              <a:gd name="connsiteY78" fmla="*/ 247659 h 644272"/>
              <a:gd name="connsiteX79" fmla="*/ 599174 w 644272"/>
              <a:gd name="connsiteY79" fmla="*/ 222274 h 644272"/>
              <a:gd name="connsiteX80" fmla="*/ 625202 w 644272"/>
              <a:gd name="connsiteY80" fmla="*/ 212095 h 644272"/>
              <a:gd name="connsiteX81" fmla="*/ 634609 w 644272"/>
              <a:gd name="connsiteY81" fmla="*/ 239927 h 644272"/>
              <a:gd name="connsiteX82" fmla="*/ 607807 w 644272"/>
              <a:gd name="connsiteY82" fmla="*/ 247659 h 644272"/>
              <a:gd name="connsiteX83" fmla="*/ 56954 w 644272"/>
              <a:gd name="connsiteY83" fmla="*/ 223949 h 644272"/>
              <a:gd name="connsiteX84" fmla="*/ 30925 w 644272"/>
              <a:gd name="connsiteY84" fmla="*/ 213899 h 644272"/>
              <a:gd name="connsiteX85" fmla="*/ 42780 w 644272"/>
              <a:gd name="connsiteY85" fmla="*/ 186968 h 644272"/>
              <a:gd name="connsiteX86" fmla="*/ 67778 w 644272"/>
              <a:gd name="connsiteY86" fmla="*/ 199338 h 644272"/>
              <a:gd name="connsiteX87" fmla="*/ 56954 w 644272"/>
              <a:gd name="connsiteY87" fmla="*/ 223949 h 644272"/>
              <a:gd name="connsiteX88" fmla="*/ 588221 w 644272"/>
              <a:gd name="connsiteY88" fmla="*/ 197792 h 644272"/>
              <a:gd name="connsiteX89" fmla="*/ 575078 w 644272"/>
              <a:gd name="connsiteY89" fmla="*/ 174469 h 644272"/>
              <a:gd name="connsiteX90" fmla="*/ 598787 w 644272"/>
              <a:gd name="connsiteY90" fmla="*/ 159651 h 644272"/>
              <a:gd name="connsiteX91" fmla="*/ 613219 w 644272"/>
              <a:gd name="connsiteY91" fmla="*/ 185293 h 644272"/>
              <a:gd name="connsiteX92" fmla="*/ 588221 w 644272"/>
              <a:gd name="connsiteY92" fmla="*/ 197792 h 644272"/>
              <a:gd name="connsiteX93" fmla="*/ 80792 w 644272"/>
              <a:gd name="connsiteY93" fmla="*/ 175887 h 644272"/>
              <a:gd name="connsiteX94" fmla="*/ 57082 w 644272"/>
              <a:gd name="connsiteY94" fmla="*/ 161197 h 644272"/>
              <a:gd name="connsiteX95" fmla="*/ 73705 w 644272"/>
              <a:gd name="connsiteY95" fmla="*/ 136844 h 644272"/>
              <a:gd name="connsiteX96" fmla="*/ 95997 w 644272"/>
              <a:gd name="connsiteY96" fmla="*/ 153595 h 644272"/>
              <a:gd name="connsiteX97" fmla="*/ 80792 w 644272"/>
              <a:gd name="connsiteY97" fmla="*/ 175887 h 644272"/>
              <a:gd name="connsiteX98" fmla="*/ 559744 w 644272"/>
              <a:gd name="connsiteY98" fmla="*/ 152306 h 644272"/>
              <a:gd name="connsiteX99" fmla="*/ 542478 w 644272"/>
              <a:gd name="connsiteY99" fmla="*/ 131689 h 644272"/>
              <a:gd name="connsiteX100" fmla="*/ 563095 w 644272"/>
              <a:gd name="connsiteY100" fmla="*/ 112748 h 644272"/>
              <a:gd name="connsiteX101" fmla="*/ 582036 w 644272"/>
              <a:gd name="connsiteY101" fmla="*/ 135297 h 644272"/>
              <a:gd name="connsiteX102" fmla="*/ 559744 w 644272"/>
              <a:gd name="connsiteY102" fmla="*/ 152306 h 644272"/>
              <a:gd name="connsiteX103" fmla="*/ 113005 w 644272"/>
              <a:gd name="connsiteY103" fmla="*/ 133107 h 644272"/>
              <a:gd name="connsiteX104" fmla="*/ 92260 w 644272"/>
              <a:gd name="connsiteY104" fmla="*/ 114294 h 644272"/>
              <a:gd name="connsiteX105" fmla="*/ 113005 w 644272"/>
              <a:gd name="connsiteY105" fmla="*/ 93420 h 644272"/>
              <a:gd name="connsiteX106" fmla="*/ 131818 w 644272"/>
              <a:gd name="connsiteY106" fmla="*/ 114036 h 644272"/>
              <a:gd name="connsiteX107" fmla="*/ 113005 w 644272"/>
              <a:gd name="connsiteY107" fmla="*/ 133107 h 644272"/>
              <a:gd name="connsiteX108" fmla="*/ 523407 w 644272"/>
              <a:gd name="connsiteY108" fmla="*/ 112748 h 644272"/>
              <a:gd name="connsiteX109" fmla="*/ 502662 w 644272"/>
              <a:gd name="connsiteY109" fmla="*/ 95610 h 644272"/>
              <a:gd name="connsiteX110" fmla="*/ 519413 w 644272"/>
              <a:gd name="connsiteY110" fmla="*/ 73318 h 644272"/>
              <a:gd name="connsiteX111" fmla="*/ 542091 w 644272"/>
              <a:gd name="connsiteY111" fmla="*/ 92002 h 644272"/>
              <a:gd name="connsiteX112" fmla="*/ 523407 w 644272"/>
              <a:gd name="connsiteY112" fmla="*/ 112748 h 644272"/>
              <a:gd name="connsiteX113" fmla="*/ 152564 w 644272"/>
              <a:gd name="connsiteY113" fmla="*/ 96770 h 644272"/>
              <a:gd name="connsiteX114" fmla="*/ 135684 w 644272"/>
              <a:gd name="connsiteY114" fmla="*/ 74478 h 644272"/>
              <a:gd name="connsiteX115" fmla="*/ 159909 w 644272"/>
              <a:gd name="connsiteY115" fmla="*/ 57727 h 644272"/>
              <a:gd name="connsiteX116" fmla="*/ 174727 w 644272"/>
              <a:gd name="connsiteY116" fmla="*/ 81436 h 644272"/>
              <a:gd name="connsiteX117" fmla="*/ 152564 w 644272"/>
              <a:gd name="connsiteY117" fmla="*/ 96770 h 644272"/>
              <a:gd name="connsiteX118" fmla="*/ 480499 w 644272"/>
              <a:gd name="connsiteY118" fmla="*/ 80663 h 644272"/>
              <a:gd name="connsiteX119" fmla="*/ 457047 w 644272"/>
              <a:gd name="connsiteY119" fmla="*/ 67649 h 644272"/>
              <a:gd name="connsiteX120" fmla="*/ 469417 w 644272"/>
              <a:gd name="connsiteY120" fmla="*/ 42651 h 644272"/>
              <a:gd name="connsiteX121" fmla="*/ 495188 w 644272"/>
              <a:gd name="connsiteY121" fmla="*/ 56954 h 644272"/>
              <a:gd name="connsiteX122" fmla="*/ 480499 w 644272"/>
              <a:gd name="connsiteY122" fmla="*/ 80663 h 644272"/>
              <a:gd name="connsiteX123" fmla="*/ 198049 w 644272"/>
              <a:gd name="connsiteY123" fmla="*/ 68422 h 644272"/>
              <a:gd name="connsiteX124" fmla="*/ 185551 w 644272"/>
              <a:gd name="connsiteY124" fmla="*/ 43424 h 644272"/>
              <a:gd name="connsiteX125" fmla="*/ 212481 w 644272"/>
              <a:gd name="connsiteY125" fmla="*/ 31441 h 644272"/>
              <a:gd name="connsiteX126" fmla="*/ 222661 w 644272"/>
              <a:gd name="connsiteY126" fmla="*/ 57469 h 644272"/>
              <a:gd name="connsiteX127" fmla="*/ 198049 w 644272"/>
              <a:gd name="connsiteY127" fmla="*/ 68422 h 644272"/>
              <a:gd name="connsiteX128" fmla="*/ 432436 w 644272"/>
              <a:gd name="connsiteY128" fmla="*/ 56825 h 644272"/>
              <a:gd name="connsiteX129" fmla="*/ 406923 w 644272"/>
              <a:gd name="connsiteY129" fmla="*/ 48449 h 644272"/>
              <a:gd name="connsiteX130" fmla="*/ 414525 w 644272"/>
              <a:gd name="connsiteY130" fmla="*/ 21519 h 644272"/>
              <a:gd name="connsiteX131" fmla="*/ 442487 w 644272"/>
              <a:gd name="connsiteY131" fmla="*/ 30796 h 644272"/>
              <a:gd name="connsiteX132" fmla="*/ 432436 w 644272"/>
              <a:gd name="connsiteY132" fmla="*/ 56825 h 644272"/>
              <a:gd name="connsiteX133" fmla="*/ 247916 w 644272"/>
              <a:gd name="connsiteY133" fmla="*/ 48836 h 644272"/>
              <a:gd name="connsiteX134" fmla="*/ 240185 w 644272"/>
              <a:gd name="connsiteY134" fmla="*/ 22034 h 644272"/>
              <a:gd name="connsiteX135" fmla="*/ 268790 w 644272"/>
              <a:gd name="connsiteY135" fmla="*/ 15205 h 644272"/>
              <a:gd name="connsiteX136" fmla="*/ 273945 w 644272"/>
              <a:gd name="connsiteY136" fmla="*/ 42651 h 644272"/>
              <a:gd name="connsiteX137" fmla="*/ 247916 w 644272"/>
              <a:gd name="connsiteY137" fmla="*/ 48836 h 644272"/>
              <a:gd name="connsiteX138" fmla="*/ 380894 w 644272"/>
              <a:gd name="connsiteY138" fmla="*/ 42393 h 644272"/>
              <a:gd name="connsiteX139" fmla="*/ 354350 w 644272"/>
              <a:gd name="connsiteY139" fmla="*/ 38785 h 644272"/>
              <a:gd name="connsiteX140" fmla="*/ 356798 w 644272"/>
              <a:gd name="connsiteY140" fmla="*/ 10953 h 644272"/>
              <a:gd name="connsiteX141" fmla="*/ 385920 w 644272"/>
              <a:gd name="connsiteY141" fmla="*/ 14947 h 644272"/>
              <a:gd name="connsiteX142" fmla="*/ 380894 w 644272"/>
              <a:gd name="connsiteY142" fmla="*/ 42393 h 644272"/>
              <a:gd name="connsiteX143" fmla="*/ 300618 w 644272"/>
              <a:gd name="connsiteY143" fmla="*/ 38914 h 644272"/>
              <a:gd name="connsiteX144" fmla="*/ 298041 w 644272"/>
              <a:gd name="connsiteY144" fmla="*/ 11081 h 644272"/>
              <a:gd name="connsiteX145" fmla="*/ 327420 w 644272"/>
              <a:gd name="connsiteY145" fmla="*/ 9664 h 644272"/>
              <a:gd name="connsiteX146" fmla="*/ 327549 w 644272"/>
              <a:gd name="connsiteY146" fmla="*/ 37626 h 644272"/>
              <a:gd name="connsiteX147" fmla="*/ 300618 w 644272"/>
              <a:gd name="connsiteY147" fmla="*/ 38914 h 64427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Lst>
            <a:rect l="l" t="t" r="r" b="b"/>
            <a:pathLst>
              <a:path w="644272" h="644272">
                <a:moveTo>
                  <a:pt x="328708" y="647108"/>
                </a:moveTo>
                <a:lnTo>
                  <a:pt x="328708" y="619146"/>
                </a:lnTo>
                <a:cubicBezTo>
                  <a:pt x="337599" y="619146"/>
                  <a:pt x="346619" y="618760"/>
                  <a:pt x="355510" y="617858"/>
                </a:cubicBezTo>
                <a:lnTo>
                  <a:pt x="358087" y="645690"/>
                </a:lnTo>
                <a:cubicBezTo>
                  <a:pt x="348294" y="646592"/>
                  <a:pt x="338501" y="647108"/>
                  <a:pt x="328708" y="647108"/>
                </a:cubicBezTo>
                <a:close/>
                <a:moveTo>
                  <a:pt x="299329" y="645819"/>
                </a:moveTo>
                <a:cubicBezTo>
                  <a:pt x="289536" y="644917"/>
                  <a:pt x="279743" y="643629"/>
                  <a:pt x="270208" y="641825"/>
                </a:cubicBezTo>
                <a:lnTo>
                  <a:pt x="275233" y="614379"/>
                </a:lnTo>
                <a:cubicBezTo>
                  <a:pt x="283996" y="615925"/>
                  <a:pt x="292887" y="617213"/>
                  <a:pt x="301778" y="617987"/>
                </a:cubicBezTo>
                <a:lnTo>
                  <a:pt x="299329" y="645819"/>
                </a:lnTo>
                <a:close/>
                <a:moveTo>
                  <a:pt x="387208" y="641696"/>
                </a:moveTo>
                <a:lnTo>
                  <a:pt x="382054" y="614250"/>
                </a:lnTo>
                <a:cubicBezTo>
                  <a:pt x="390816" y="612575"/>
                  <a:pt x="399578" y="610513"/>
                  <a:pt x="408211" y="608065"/>
                </a:cubicBezTo>
                <a:lnTo>
                  <a:pt x="415814" y="634995"/>
                </a:lnTo>
                <a:cubicBezTo>
                  <a:pt x="406407" y="637572"/>
                  <a:pt x="396872" y="639892"/>
                  <a:pt x="387208" y="641696"/>
                </a:cubicBezTo>
                <a:close/>
                <a:moveTo>
                  <a:pt x="241473" y="635124"/>
                </a:moveTo>
                <a:cubicBezTo>
                  <a:pt x="232067" y="632418"/>
                  <a:pt x="222661" y="629326"/>
                  <a:pt x="213512" y="625847"/>
                </a:cubicBezTo>
                <a:lnTo>
                  <a:pt x="223563" y="599818"/>
                </a:lnTo>
                <a:cubicBezTo>
                  <a:pt x="231809" y="603039"/>
                  <a:pt x="240443" y="605874"/>
                  <a:pt x="248947" y="608322"/>
                </a:cubicBezTo>
                <a:lnTo>
                  <a:pt x="241473" y="635124"/>
                </a:lnTo>
                <a:close/>
                <a:moveTo>
                  <a:pt x="186710" y="613992"/>
                </a:moveTo>
                <a:cubicBezTo>
                  <a:pt x="177948" y="609611"/>
                  <a:pt x="169315" y="604843"/>
                  <a:pt x="160939" y="599689"/>
                </a:cubicBezTo>
                <a:lnTo>
                  <a:pt x="175629" y="575980"/>
                </a:lnTo>
                <a:cubicBezTo>
                  <a:pt x="183231" y="580619"/>
                  <a:pt x="191091" y="585000"/>
                  <a:pt x="199080" y="588994"/>
                </a:cubicBezTo>
                <a:lnTo>
                  <a:pt x="186710" y="613992"/>
                </a:lnTo>
                <a:close/>
                <a:moveTo>
                  <a:pt x="136715" y="583067"/>
                </a:moveTo>
                <a:cubicBezTo>
                  <a:pt x="128855" y="577140"/>
                  <a:pt x="121252" y="570826"/>
                  <a:pt x="114036" y="564254"/>
                </a:cubicBezTo>
                <a:lnTo>
                  <a:pt x="132849" y="543637"/>
                </a:lnTo>
                <a:cubicBezTo>
                  <a:pt x="139421" y="549694"/>
                  <a:pt x="146379" y="555363"/>
                  <a:pt x="153466" y="560775"/>
                </a:cubicBezTo>
                <a:lnTo>
                  <a:pt x="136715" y="583067"/>
                </a:lnTo>
                <a:close/>
                <a:moveTo>
                  <a:pt x="93162" y="543509"/>
                </a:moveTo>
                <a:cubicBezTo>
                  <a:pt x="86590" y="536293"/>
                  <a:pt x="80277" y="528690"/>
                  <a:pt x="74349" y="520959"/>
                </a:cubicBezTo>
                <a:lnTo>
                  <a:pt x="96641" y="504079"/>
                </a:lnTo>
                <a:cubicBezTo>
                  <a:pt x="102053" y="511166"/>
                  <a:pt x="107851" y="518124"/>
                  <a:pt x="113778" y="524696"/>
                </a:cubicBezTo>
                <a:lnTo>
                  <a:pt x="93162" y="543509"/>
                </a:lnTo>
                <a:close/>
                <a:moveTo>
                  <a:pt x="57598" y="496606"/>
                </a:moveTo>
                <a:cubicBezTo>
                  <a:pt x="52444" y="488230"/>
                  <a:pt x="47547" y="479597"/>
                  <a:pt x="43166" y="470963"/>
                </a:cubicBezTo>
                <a:lnTo>
                  <a:pt x="68164" y="458465"/>
                </a:lnTo>
                <a:cubicBezTo>
                  <a:pt x="72159" y="466454"/>
                  <a:pt x="76540" y="474314"/>
                  <a:pt x="81307" y="481916"/>
                </a:cubicBezTo>
                <a:lnTo>
                  <a:pt x="57598" y="496606"/>
                </a:lnTo>
                <a:close/>
                <a:moveTo>
                  <a:pt x="31312" y="444033"/>
                </a:moveTo>
                <a:cubicBezTo>
                  <a:pt x="27833" y="434884"/>
                  <a:pt x="24611" y="425607"/>
                  <a:pt x="21905" y="416200"/>
                </a:cubicBezTo>
                <a:lnTo>
                  <a:pt x="48707" y="408469"/>
                </a:lnTo>
                <a:cubicBezTo>
                  <a:pt x="51155" y="417102"/>
                  <a:pt x="53990" y="425607"/>
                  <a:pt x="57340" y="433853"/>
                </a:cubicBezTo>
                <a:lnTo>
                  <a:pt x="31312" y="444033"/>
                </a:lnTo>
                <a:close/>
                <a:moveTo>
                  <a:pt x="634995" y="415556"/>
                </a:moveTo>
                <a:lnTo>
                  <a:pt x="608194" y="407954"/>
                </a:lnTo>
                <a:cubicBezTo>
                  <a:pt x="610642" y="399320"/>
                  <a:pt x="612703" y="390558"/>
                  <a:pt x="614379" y="381796"/>
                </a:cubicBezTo>
                <a:lnTo>
                  <a:pt x="641825" y="386821"/>
                </a:lnTo>
                <a:cubicBezTo>
                  <a:pt x="639892" y="396486"/>
                  <a:pt x="637701" y="406150"/>
                  <a:pt x="634995" y="415556"/>
                </a:cubicBezTo>
                <a:close/>
                <a:moveTo>
                  <a:pt x="15205" y="387595"/>
                </a:moveTo>
                <a:cubicBezTo>
                  <a:pt x="13401" y="378059"/>
                  <a:pt x="11983" y="368266"/>
                  <a:pt x="11081" y="358473"/>
                </a:cubicBezTo>
                <a:lnTo>
                  <a:pt x="38914" y="355896"/>
                </a:lnTo>
                <a:cubicBezTo>
                  <a:pt x="39687" y="364787"/>
                  <a:pt x="40976" y="373678"/>
                  <a:pt x="42651" y="382440"/>
                </a:cubicBezTo>
                <a:lnTo>
                  <a:pt x="15205" y="387595"/>
                </a:lnTo>
                <a:close/>
                <a:moveTo>
                  <a:pt x="645690" y="357829"/>
                </a:moveTo>
                <a:lnTo>
                  <a:pt x="617858" y="355252"/>
                </a:lnTo>
                <a:cubicBezTo>
                  <a:pt x="618631" y="346361"/>
                  <a:pt x="619018" y="337341"/>
                  <a:pt x="619018" y="328450"/>
                </a:cubicBezTo>
                <a:lnTo>
                  <a:pt x="619018" y="327162"/>
                </a:lnTo>
                <a:lnTo>
                  <a:pt x="646979" y="327162"/>
                </a:lnTo>
                <a:lnTo>
                  <a:pt x="646979" y="328321"/>
                </a:lnTo>
                <a:cubicBezTo>
                  <a:pt x="647108" y="338243"/>
                  <a:pt x="646592" y="348036"/>
                  <a:pt x="645690" y="357829"/>
                </a:cubicBezTo>
                <a:close/>
                <a:moveTo>
                  <a:pt x="37626" y="329095"/>
                </a:moveTo>
                <a:lnTo>
                  <a:pt x="9664" y="328837"/>
                </a:lnTo>
                <a:cubicBezTo>
                  <a:pt x="9664" y="318915"/>
                  <a:pt x="10051" y="309251"/>
                  <a:pt x="10953" y="299716"/>
                </a:cubicBezTo>
                <a:lnTo>
                  <a:pt x="38785" y="302164"/>
                </a:lnTo>
                <a:cubicBezTo>
                  <a:pt x="38012" y="310797"/>
                  <a:pt x="37626" y="319688"/>
                  <a:pt x="37626" y="328450"/>
                </a:cubicBezTo>
                <a:lnTo>
                  <a:pt x="37626" y="329095"/>
                </a:lnTo>
                <a:close/>
                <a:moveTo>
                  <a:pt x="617858" y="300360"/>
                </a:moveTo>
                <a:cubicBezTo>
                  <a:pt x="616956" y="291469"/>
                  <a:pt x="615667" y="282449"/>
                  <a:pt x="613992" y="273816"/>
                </a:cubicBezTo>
                <a:lnTo>
                  <a:pt x="641438" y="268662"/>
                </a:lnTo>
                <a:cubicBezTo>
                  <a:pt x="643242" y="278197"/>
                  <a:pt x="644659" y="287990"/>
                  <a:pt x="645562" y="297783"/>
                </a:cubicBezTo>
                <a:lnTo>
                  <a:pt x="617858" y="300360"/>
                </a:lnTo>
                <a:close/>
                <a:moveTo>
                  <a:pt x="42393" y="275620"/>
                </a:moveTo>
                <a:lnTo>
                  <a:pt x="14947" y="270595"/>
                </a:lnTo>
                <a:cubicBezTo>
                  <a:pt x="16751" y="261059"/>
                  <a:pt x="18942" y="251395"/>
                  <a:pt x="21647" y="241989"/>
                </a:cubicBezTo>
                <a:lnTo>
                  <a:pt x="48578" y="249591"/>
                </a:lnTo>
                <a:cubicBezTo>
                  <a:pt x="46001" y="258096"/>
                  <a:pt x="43939" y="266858"/>
                  <a:pt x="42393" y="275620"/>
                </a:cubicBezTo>
                <a:close/>
                <a:moveTo>
                  <a:pt x="607807" y="247659"/>
                </a:moveTo>
                <a:cubicBezTo>
                  <a:pt x="605359" y="239025"/>
                  <a:pt x="602395" y="230521"/>
                  <a:pt x="599174" y="222274"/>
                </a:cubicBezTo>
                <a:lnTo>
                  <a:pt x="625202" y="212095"/>
                </a:lnTo>
                <a:cubicBezTo>
                  <a:pt x="628810" y="221114"/>
                  <a:pt x="631903" y="230521"/>
                  <a:pt x="634609" y="239927"/>
                </a:cubicBezTo>
                <a:lnTo>
                  <a:pt x="607807" y="247659"/>
                </a:lnTo>
                <a:close/>
                <a:moveTo>
                  <a:pt x="56954" y="223949"/>
                </a:moveTo>
                <a:lnTo>
                  <a:pt x="30925" y="213899"/>
                </a:lnTo>
                <a:cubicBezTo>
                  <a:pt x="34404" y="204750"/>
                  <a:pt x="38399" y="195730"/>
                  <a:pt x="42780" y="186968"/>
                </a:cubicBezTo>
                <a:lnTo>
                  <a:pt x="67778" y="199338"/>
                </a:lnTo>
                <a:cubicBezTo>
                  <a:pt x="63654" y="207456"/>
                  <a:pt x="60046" y="215703"/>
                  <a:pt x="56954" y="223949"/>
                </a:cubicBezTo>
                <a:close/>
                <a:moveTo>
                  <a:pt x="588221" y="197792"/>
                </a:moveTo>
                <a:cubicBezTo>
                  <a:pt x="584227" y="189803"/>
                  <a:pt x="579846" y="181943"/>
                  <a:pt x="575078" y="174469"/>
                </a:cubicBezTo>
                <a:lnTo>
                  <a:pt x="598787" y="159651"/>
                </a:lnTo>
                <a:cubicBezTo>
                  <a:pt x="603941" y="167898"/>
                  <a:pt x="608838" y="176531"/>
                  <a:pt x="613219" y="185293"/>
                </a:cubicBezTo>
                <a:lnTo>
                  <a:pt x="588221" y="197792"/>
                </a:lnTo>
                <a:close/>
                <a:moveTo>
                  <a:pt x="80792" y="175887"/>
                </a:moveTo>
                <a:lnTo>
                  <a:pt x="57082" y="161197"/>
                </a:lnTo>
                <a:cubicBezTo>
                  <a:pt x="62237" y="152950"/>
                  <a:pt x="67778" y="144704"/>
                  <a:pt x="73705" y="136844"/>
                </a:cubicBezTo>
                <a:lnTo>
                  <a:pt x="95997" y="153595"/>
                </a:lnTo>
                <a:cubicBezTo>
                  <a:pt x="90456" y="160939"/>
                  <a:pt x="85431" y="168413"/>
                  <a:pt x="80792" y="175887"/>
                </a:cubicBezTo>
                <a:close/>
                <a:moveTo>
                  <a:pt x="559744" y="152306"/>
                </a:moveTo>
                <a:cubicBezTo>
                  <a:pt x="554332" y="145219"/>
                  <a:pt x="548534" y="138261"/>
                  <a:pt x="542478" y="131689"/>
                </a:cubicBezTo>
                <a:lnTo>
                  <a:pt x="563095" y="112748"/>
                </a:lnTo>
                <a:cubicBezTo>
                  <a:pt x="569666" y="119964"/>
                  <a:pt x="576109" y="127566"/>
                  <a:pt x="582036" y="135297"/>
                </a:cubicBezTo>
                <a:lnTo>
                  <a:pt x="559744" y="152306"/>
                </a:lnTo>
                <a:close/>
                <a:moveTo>
                  <a:pt x="113005" y="133107"/>
                </a:moveTo>
                <a:lnTo>
                  <a:pt x="92260" y="114294"/>
                </a:lnTo>
                <a:cubicBezTo>
                  <a:pt x="98832" y="107078"/>
                  <a:pt x="105789" y="99991"/>
                  <a:pt x="113005" y="93420"/>
                </a:cubicBezTo>
                <a:lnTo>
                  <a:pt x="131818" y="114036"/>
                </a:lnTo>
                <a:cubicBezTo>
                  <a:pt x="125376" y="120092"/>
                  <a:pt x="118933" y="126535"/>
                  <a:pt x="113005" y="133107"/>
                </a:cubicBezTo>
                <a:close/>
                <a:moveTo>
                  <a:pt x="523407" y="112748"/>
                </a:moveTo>
                <a:cubicBezTo>
                  <a:pt x="516836" y="106820"/>
                  <a:pt x="509878" y="101022"/>
                  <a:pt x="502662" y="95610"/>
                </a:cubicBezTo>
                <a:lnTo>
                  <a:pt x="519413" y="73318"/>
                </a:lnTo>
                <a:cubicBezTo>
                  <a:pt x="527273" y="79246"/>
                  <a:pt x="534875" y="85559"/>
                  <a:pt x="542091" y="92002"/>
                </a:cubicBezTo>
                <a:lnTo>
                  <a:pt x="523407" y="112748"/>
                </a:lnTo>
                <a:close/>
                <a:moveTo>
                  <a:pt x="152564" y="96770"/>
                </a:moveTo>
                <a:lnTo>
                  <a:pt x="135684" y="74478"/>
                </a:lnTo>
                <a:cubicBezTo>
                  <a:pt x="143415" y="68551"/>
                  <a:pt x="151533" y="63010"/>
                  <a:pt x="159909" y="57727"/>
                </a:cubicBezTo>
                <a:lnTo>
                  <a:pt x="174727" y="81436"/>
                </a:lnTo>
                <a:cubicBezTo>
                  <a:pt x="166995" y="86333"/>
                  <a:pt x="159651" y="91487"/>
                  <a:pt x="152564" y="96770"/>
                </a:cubicBezTo>
                <a:close/>
                <a:moveTo>
                  <a:pt x="480499" y="80663"/>
                </a:moveTo>
                <a:cubicBezTo>
                  <a:pt x="472896" y="76024"/>
                  <a:pt x="465036" y="71643"/>
                  <a:pt x="457047" y="67649"/>
                </a:cubicBezTo>
                <a:lnTo>
                  <a:pt x="469417" y="42651"/>
                </a:lnTo>
                <a:cubicBezTo>
                  <a:pt x="478179" y="47032"/>
                  <a:pt x="486813" y="51800"/>
                  <a:pt x="495188" y="56954"/>
                </a:cubicBezTo>
                <a:lnTo>
                  <a:pt x="480499" y="80663"/>
                </a:lnTo>
                <a:close/>
                <a:moveTo>
                  <a:pt x="198049" y="68422"/>
                </a:moveTo>
                <a:lnTo>
                  <a:pt x="185551" y="43424"/>
                </a:lnTo>
                <a:cubicBezTo>
                  <a:pt x="194313" y="39043"/>
                  <a:pt x="203333" y="35048"/>
                  <a:pt x="212481" y="31441"/>
                </a:cubicBezTo>
                <a:lnTo>
                  <a:pt x="222661" y="57469"/>
                </a:lnTo>
                <a:cubicBezTo>
                  <a:pt x="214285" y="60691"/>
                  <a:pt x="206038" y="64427"/>
                  <a:pt x="198049" y="68422"/>
                </a:cubicBezTo>
                <a:close/>
                <a:moveTo>
                  <a:pt x="432436" y="56825"/>
                </a:moveTo>
                <a:cubicBezTo>
                  <a:pt x="424060" y="53604"/>
                  <a:pt x="415556" y="50769"/>
                  <a:pt x="406923" y="48449"/>
                </a:cubicBezTo>
                <a:lnTo>
                  <a:pt x="414525" y="21519"/>
                </a:lnTo>
                <a:cubicBezTo>
                  <a:pt x="423931" y="24096"/>
                  <a:pt x="433338" y="27317"/>
                  <a:pt x="442487" y="30796"/>
                </a:cubicBezTo>
                <a:lnTo>
                  <a:pt x="432436" y="56825"/>
                </a:lnTo>
                <a:close/>
                <a:moveTo>
                  <a:pt x="247916" y="48836"/>
                </a:moveTo>
                <a:lnTo>
                  <a:pt x="240185" y="22034"/>
                </a:lnTo>
                <a:cubicBezTo>
                  <a:pt x="249591" y="19328"/>
                  <a:pt x="259255" y="17009"/>
                  <a:pt x="268790" y="15205"/>
                </a:cubicBezTo>
                <a:lnTo>
                  <a:pt x="273945" y="42651"/>
                </a:lnTo>
                <a:cubicBezTo>
                  <a:pt x="265312" y="44326"/>
                  <a:pt x="256550" y="46388"/>
                  <a:pt x="247916" y="48836"/>
                </a:cubicBezTo>
                <a:close/>
                <a:moveTo>
                  <a:pt x="380894" y="42393"/>
                </a:moveTo>
                <a:cubicBezTo>
                  <a:pt x="372132" y="40847"/>
                  <a:pt x="363241" y="39558"/>
                  <a:pt x="354350" y="38785"/>
                </a:cubicBezTo>
                <a:lnTo>
                  <a:pt x="356798" y="10953"/>
                </a:lnTo>
                <a:cubicBezTo>
                  <a:pt x="366591" y="11855"/>
                  <a:pt x="376384" y="13143"/>
                  <a:pt x="385920" y="14947"/>
                </a:cubicBezTo>
                <a:lnTo>
                  <a:pt x="380894" y="42393"/>
                </a:lnTo>
                <a:close/>
                <a:moveTo>
                  <a:pt x="300618" y="38914"/>
                </a:moveTo>
                <a:lnTo>
                  <a:pt x="298041" y="11081"/>
                </a:lnTo>
                <a:cubicBezTo>
                  <a:pt x="307705" y="10180"/>
                  <a:pt x="317626" y="9664"/>
                  <a:pt x="327420" y="9664"/>
                </a:cubicBezTo>
                <a:lnTo>
                  <a:pt x="327549" y="37626"/>
                </a:lnTo>
                <a:cubicBezTo>
                  <a:pt x="318529" y="37626"/>
                  <a:pt x="309509" y="38141"/>
                  <a:pt x="300618" y="38914"/>
                </a:cubicBezTo>
                <a:close/>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grpSp>
    <xdr:clientData/>
  </xdr:twoCellAnchor>
  <xdr:twoCellAnchor>
    <xdr:from>
      <xdr:col>5</xdr:col>
      <xdr:colOff>538151</xdr:colOff>
      <xdr:row>12</xdr:row>
      <xdr:rowOff>31828</xdr:rowOff>
    </xdr:from>
    <xdr:to>
      <xdr:col>6</xdr:col>
      <xdr:colOff>247955</xdr:colOff>
      <xdr:row>13</xdr:row>
      <xdr:rowOff>160729</xdr:rowOff>
    </xdr:to>
    <xdr:grpSp>
      <xdr:nvGrpSpPr>
        <xdr:cNvPr id="114" name="Group 113">
          <a:extLst>
            <a:ext uri="{FF2B5EF4-FFF2-40B4-BE49-F238E27FC236}">
              <a16:creationId xmlns:a16="http://schemas.microsoft.com/office/drawing/2014/main" id="{49225BDE-95CE-42CA-9412-6E08FFB7A1C2}"/>
            </a:ext>
          </a:extLst>
        </xdr:cNvPr>
        <xdr:cNvGrpSpPr/>
      </xdr:nvGrpSpPr>
      <xdr:grpSpPr>
        <a:xfrm>
          <a:off x="7853351" y="5104571"/>
          <a:ext cx="319404" cy="324844"/>
          <a:chOff x="4784214" y="594368"/>
          <a:chExt cx="783436" cy="783435"/>
        </a:xfrm>
        <a:solidFill>
          <a:schemeClr val="bg1"/>
        </a:solidFill>
      </xdr:grpSpPr>
      <xdr:sp macro="" textlink="">
        <xdr:nvSpPr>
          <xdr:cNvPr id="122" name="Freeform: Shape 121">
            <a:extLst>
              <a:ext uri="{FF2B5EF4-FFF2-40B4-BE49-F238E27FC236}">
                <a16:creationId xmlns:a16="http://schemas.microsoft.com/office/drawing/2014/main" id="{7E5F5F83-C266-43CA-AC8D-98DC1BEB1466}"/>
              </a:ext>
            </a:extLst>
          </xdr:cNvPr>
          <xdr:cNvSpPr/>
        </xdr:nvSpPr>
        <xdr:spPr>
          <a:xfrm>
            <a:off x="4871706" y="682117"/>
            <a:ext cx="476762" cy="476762"/>
          </a:xfrm>
          <a:custGeom>
            <a:avLst/>
            <a:gdLst>
              <a:gd name="connsiteX0" fmla="*/ 240829 w 476761"/>
              <a:gd name="connsiteY0" fmla="*/ 471866 h 476761"/>
              <a:gd name="connsiteX1" fmla="*/ 77313 w 476761"/>
              <a:gd name="connsiteY1" fmla="*/ 404217 h 476761"/>
              <a:gd name="connsiteX2" fmla="*/ 77313 w 476761"/>
              <a:gd name="connsiteY2" fmla="*/ 77313 h 476761"/>
              <a:gd name="connsiteX3" fmla="*/ 240829 w 476761"/>
              <a:gd name="connsiteY3" fmla="*/ 9664 h 476761"/>
              <a:gd name="connsiteX4" fmla="*/ 404346 w 476761"/>
              <a:gd name="connsiteY4" fmla="*/ 77313 h 476761"/>
              <a:gd name="connsiteX5" fmla="*/ 404346 w 476761"/>
              <a:gd name="connsiteY5" fmla="*/ 404217 h 476761"/>
              <a:gd name="connsiteX6" fmla="*/ 240829 w 476761"/>
              <a:gd name="connsiteY6" fmla="*/ 471866 h 476761"/>
              <a:gd name="connsiteX7" fmla="*/ 240829 w 476761"/>
              <a:gd name="connsiteY7" fmla="*/ 37368 h 476761"/>
              <a:gd name="connsiteX8" fmla="*/ 97156 w 476761"/>
              <a:gd name="connsiteY8" fmla="*/ 96899 h 476761"/>
              <a:gd name="connsiteX9" fmla="*/ 97156 w 476761"/>
              <a:gd name="connsiteY9" fmla="*/ 384373 h 476761"/>
              <a:gd name="connsiteX10" fmla="*/ 240829 w 476761"/>
              <a:gd name="connsiteY10" fmla="*/ 443904 h 476761"/>
              <a:gd name="connsiteX11" fmla="*/ 384502 w 476761"/>
              <a:gd name="connsiteY11" fmla="*/ 384373 h 476761"/>
              <a:gd name="connsiteX12" fmla="*/ 384502 w 476761"/>
              <a:gd name="connsiteY12" fmla="*/ 96899 h 476761"/>
              <a:gd name="connsiteX13" fmla="*/ 240829 w 476761"/>
              <a:gd name="connsiteY13" fmla="*/ 37368 h 4767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476761" h="476761">
                <a:moveTo>
                  <a:pt x="240829" y="471866"/>
                </a:moveTo>
                <a:cubicBezTo>
                  <a:pt x="179108" y="471866"/>
                  <a:pt x="120994" y="447770"/>
                  <a:pt x="77313" y="404217"/>
                </a:cubicBezTo>
                <a:cubicBezTo>
                  <a:pt x="-12885" y="314147"/>
                  <a:pt x="-12885" y="167382"/>
                  <a:pt x="77313" y="77313"/>
                </a:cubicBezTo>
                <a:cubicBezTo>
                  <a:pt x="120994" y="33631"/>
                  <a:pt x="178979" y="9664"/>
                  <a:pt x="240829" y="9664"/>
                </a:cubicBezTo>
                <a:cubicBezTo>
                  <a:pt x="302550" y="9664"/>
                  <a:pt x="360664" y="33760"/>
                  <a:pt x="404346" y="77313"/>
                </a:cubicBezTo>
                <a:cubicBezTo>
                  <a:pt x="494544" y="167511"/>
                  <a:pt x="494544" y="314147"/>
                  <a:pt x="404346" y="404217"/>
                </a:cubicBezTo>
                <a:cubicBezTo>
                  <a:pt x="360664" y="447770"/>
                  <a:pt x="302679" y="471866"/>
                  <a:pt x="240829" y="471866"/>
                </a:cubicBezTo>
                <a:close/>
                <a:moveTo>
                  <a:pt x="240829" y="37368"/>
                </a:moveTo>
                <a:cubicBezTo>
                  <a:pt x="186581" y="37368"/>
                  <a:pt x="135555" y="58500"/>
                  <a:pt x="97156" y="96899"/>
                </a:cubicBezTo>
                <a:cubicBezTo>
                  <a:pt x="17911" y="176144"/>
                  <a:pt x="17911" y="305128"/>
                  <a:pt x="97156" y="384373"/>
                </a:cubicBezTo>
                <a:cubicBezTo>
                  <a:pt x="135555" y="422772"/>
                  <a:pt x="186581" y="443904"/>
                  <a:pt x="240829" y="443904"/>
                </a:cubicBezTo>
                <a:cubicBezTo>
                  <a:pt x="295077" y="443904"/>
                  <a:pt x="346103" y="422772"/>
                  <a:pt x="384502" y="384373"/>
                </a:cubicBezTo>
                <a:cubicBezTo>
                  <a:pt x="463748" y="305128"/>
                  <a:pt x="463748" y="176144"/>
                  <a:pt x="384502" y="96899"/>
                </a:cubicBezTo>
                <a:cubicBezTo>
                  <a:pt x="346232" y="58500"/>
                  <a:pt x="295206" y="37368"/>
                  <a:pt x="240829" y="37368"/>
                </a:cubicBezTo>
                <a:close/>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23" name="Freeform: Shape 122">
            <a:extLst>
              <a:ext uri="{FF2B5EF4-FFF2-40B4-BE49-F238E27FC236}">
                <a16:creationId xmlns:a16="http://schemas.microsoft.com/office/drawing/2014/main" id="{ECF903D0-6BF3-4833-B335-7D8CBDAF39E0}"/>
              </a:ext>
            </a:extLst>
          </xdr:cNvPr>
          <xdr:cNvSpPr/>
        </xdr:nvSpPr>
        <xdr:spPr>
          <a:xfrm>
            <a:off x="5242622" y="1052903"/>
            <a:ext cx="103084" cy="103084"/>
          </a:xfrm>
          <a:custGeom>
            <a:avLst/>
            <a:gdLst>
              <a:gd name="connsiteX0" fmla="*/ 13667 w 103083"/>
              <a:gd name="connsiteY0" fmla="*/ 33436 h 103083"/>
              <a:gd name="connsiteX1" fmla="*/ 33441 w 103083"/>
              <a:gd name="connsiteY1" fmla="*/ 13667 h 103083"/>
              <a:gd name="connsiteX2" fmla="*/ 90470 w 103083"/>
              <a:gd name="connsiteY2" fmla="*/ 70712 h 103083"/>
              <a:gd name="connsiteX3" fmla="*/ 70696 w 103083"/>
              <a:gd name="connsiteY3" fmla="*/ 90481 h 103083"/>
            </a:gdLst>
            <a:ahLst/>
            <a:cxnLst>
              <a:cxn ang="0">
                <a:pos x="connsiteX0" y="connsiteY0"/>
              </a:cxn>
              <a:cxn ang="0">
                <a:pos x="connsiteX1" y="connsiteY1"/>
              </a:cxn>
              <a:cxn ang="0">
                <a:pos x="connsiteX2" y="connsiteY2"/>
              </a:cxn>
              <a:cxn ang="0">
                <a:pos x="connsiteX3" y="connsiteY3"/>
              </a:cxn>
            </a:cxnLst>
            <a:rect l="l" t="t" r="r" b="b"/>
            <a:pathLst>
              <a:path w="103083" h="103083">
                <a:moveTo>
                  <a:pt x="13667" y="33436"/>
                </a:moveTo>
                <a:lnTo>
                  <a:pt x="33441" y="13667"/>
                </a:lnTo>
                <a:lnTo>
                  <a:pt x="90470" y="70712"/>
                </a:lnTo>
                <a:lnTo>
                  <a:pt x="70696" y="90481"/>
                </a:lnTo>
                <a:close/>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24" name="Freeform: Shape 123">
            <a:extLst>
              <a:ext uri="{FF2B5EF4-FFF2-40B4-BE49-F238E27FC236}">
                <a16:creationId xmlns:a16="http://schemas.microsoft.com/office/drawing/2014/main" id="{6BE7BEDA-EB0C-475F-9E16-C1FFD4352A02}"/>
              </a:ext>
            </a:extLst>
          </xdr:cNvPr>
          <xdr:cNvSpPr/>
        </xdr:nvSpPr>
        <xdr:spPr>
          <a:xfrm>
            <a:off x="5258399" y="1068552"/>
            <a:ext cx="309251" cy="309251"/>
          </a:xfrm>
          <a:custGeom>
            <a:avLst/>
            <a:gdLst>
              <a:gd name="connsiteX0" fmla="*/ 218151 w 309250"/>
              <a:gd name="connsiteY0" fmla="*/ 308607 h 309250"/>
              <a:gd name="connsiteX1" fmla="*/ 9664 w 309250"/>
              <a:gd name="connsiteY1" fmla="*/ 100120 h 309250"/>
              <a:gd name="connsiteX2" fmla="*/ 100120 w 309250"/>
              <a:gd name="connsiteY2" fmla="*/ 9664 h 309250"/>
              <a:gd name="connsiteX3" fmla="*/ 308607 w 309250"/>
              <a:gd name="connsiteY3" fmla="*/ 218151 h 309250"/>
              <a:gd name="connsiteX4" fmla="*/ 218151 w 309250"/>
              <a:gd name="connsiteY4" fmla="*/ 308607 h 309250"/>
              <a:gd name="connsiteX5" fmla="*/ 49223 w 309250"/>
              <a:gd name="connsiteY5" fmla="*/ 100120 h 309250"/>
              <a:gd name="connsiteX6" fmla="*/ 218151 w 309250"/>
              <a:gd name="connsiteY6" fmla="*/ 269048 h 309250"/>
              <a:gd name="connsiteX7" fmla="*/ 269048 w 309250"/>
              <a:gd name="connsiteY7" fmla="*/ 218151 h 309250"/>
              <a:gd name="connsiteX8" fmla="*/ 100120 w 309250"/>
              <a:gd name="connsiteY8" fmla="*/ 49222 h 309250"/>
              <a:gd name="connsiteX9" fmla="*/ 49223 w 309250"/>
              <a:gd name="connsiteY9" fmla="*/ 100120 h 3092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309250" h="309250">
                <a:moveTo>
                  <a:pt x="218151" y="308607"/>
                </a:moveTo>
                <a:lnTo>
                  <a:pt x="9664" y="100120"/>
                </a:lnTo>
                <a:lnTo>
                  <a:pt x="100120" y="9664"/>
                </a:lnTo>
                <a:lnTo>
                  <a:pt x="308607" y="218151"/>
                </a:lnTo>
                <a:lnTo>
                  <a:pt x="218151" y="308607"/>
                </a:lnTo>
                <a:close/>
                <a:moveTo>
                  <a:pt x="49223" y="100120"/>
                </a:moveTo>
                <a:lnTo>
                  <a:pt x="218151" y="269048"/>
                </a:lnTo>
                <a:lnTo>
                  <a:pt x="269048" y="218151"/>
                </a:lnTo>
                <a:lnTo>
                  <a:pt x="100120" y="49222"/>
                </a:lnTo>
                <a:lnTo>
                  <a:pt x="49223" y="100120"/>
                </a:lnTo>
                <a:close/>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25" name="Freeform: Shape 124">
            <a:extLst>
              <a:ext uri="{FF2B5EF4-FFF2-40B4-BE49-F238E27FC236}">
                <a16:creationId xmlns:a16="http://schemas.microsoft.com/office/drawing/2014/main" id="{0F392B5B-BB5F-450E-B62A-B81277A9614B}"/>
              </a:ext>
            </a:extLst>
          </xdr:cNvPr>
          <xdr:cNvSpPr/>
        </xdr:nvSpPr>
        <xdr:spPr>
          <a:xfrm>
            <a:off x="5299678" y="1109476"/>
            <a:ext cx="115969" cy="115969"/>
          </a:xfrm>
          <a:custGeom>
            <a:avLst/>
            <a:gdLst>
              <a:gd name="connsiteX0" fmla="*/ 13668 w 115969"/>
              <a:gd name="connsiteY0" fmla="*/ 84261 h 115969"/>
              <a:gd name="connsiteX1" fmla="*/ 84310 w 115969"/>
              <a:gd name="connsiteY1" fmla="*/ 13668 h 115969"/>
              <a:gd name="connsiteX2" fmla="*/ 104076 w 115969"/>
              <a:gd name="connsiteY2" fmla="*/ 33448 h 115969"/>
              <a:gd name="connsiteX3" fmla="*/ 33434 w 115969"/>
              <a:gd name="connsiteY3" fmla="*/ 104041 h 115969"/>
            </a:gdLst>
            <a:ahLst/>
            <a:cxnLst>
              <a:cxn ang="0">
                <a:pos x="connsiteX0" y="connsiteY0"/>
              </a:cxn>
              <a:cxn ang="0">
                <a:pos x="connsiteX1" y="connsiteY1"/>
              </a:cxn>
              <a:cxn ang="0">
                <a:pos x="connsiteX2" y="connsiteY2"/>
              </a:cxn>
              <a:cxn ang="0">
                <a:pos x="connsiteX3" y="connsiteY3"/>
              </a:cxn>
            </a:cxnLst>
            <a:rect l="l" t="t" r="r" b="b"/>
            <a:pathLst>
              <a:path w="115969" h="115969">
                <a:moveTo>
                  <a:pt x="13668" y="84261"/>
                </a:moveTo>
                <a:lnTo>
                  <a:pt x="84310" y="13668"/>
                </a:lnTo>
                <a:lnTo>
                  <a:pt x="104076" y="33448"/>
                </a:lnTo>
                <a:lnTo>
                  <a:pt x="33434" y="104041"/>
                </a:lnTo>
                <a:close/>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26" name="Freeform: Shape 125">
            <a:extLst>
              <a:ext uri="{FF2B5EF4-FFF2-40B4-BE49-F238E27FC236}">
                <a16:creationId xmlns:a16="http://schemas.microsoft.com/office/drawing/2014/main" id="{5A90C0A2-E120-4DFE-8356-33E9F5126491}"/>
              </a:ext>
            </a:extLst>
          </xdr:cNvPr>
          <xdr:cNvSpPr/>
        </xdr:nvSpPr>
        <xdr:spPr>
          <a:xfrm>
            <a:off x="5417951" y="1228309"/>
            <a:ext cx="115969" cy="115969"/>
          </a:xfrm>
          <a:custGeom>
            <a:avLst/>
            <a:gdLst>
              <a:gd name="connsiteX0" fmla="*/ 13667 w 115969"/>
              <a:gd name="connsiteY0" fmla="*/ 84290 h 115969"/>
              <a:gd name="connsiteX1" fmla="*/ 84270 w 115969"/>
              <a:gd name="connsiteY1" fmla="*/ 13667 h 115969"/>
              <a:gd name="connsiteX2" fmla="*/ 104044 w 115969"/>
              <a:gd name="connsiteY2" fmla="*/ 33436 h 115969"/>
              <a:gd name="connsiteX3" fmla="*/ 33441 w 115969"/>
              <a:gd name="connsiteY3" fmla="*/ 104058 h 115969"/>
            </a:gdLst>
            <a:ahLst/>
            <a:cxnLst>
              <a:cxn ang="0">
                <a:pos x="connsiteX0" y="connsiteY0"/>
              </a:cxn>
              <a:cxn ang="0">
                <a:pos x="connsiteX1" y="connsiteY1"/>
              </a:cxn>
              <a:cxn ang="0">
                <a:pos x="connsiteX2" y="connsiteY2"/>
              </a:cxn>
              <a:cxn ang="0">
                <a:pos x="connsiteX3" y="connsiteY3"/>
              </a:cxn>
            </a:cxnLst>
            <a:rect l="l" t="t" r="r" b="b"/>
            <a:pathLst>
              <a:path w="115969" h="115969">
                <a:moveTo>
                  <a:pt x="13667" y="84290"/>
                </a:moveTo>
                <a:lnTo>
                  <a:pt x="84270" y="13667"/>
                </a:lnTo>
                <a:lnTo>
                  <a:pt x="104044" y="33436"/>
                </a:lnTo>
                <a:lnTo>
                  <a:pt x="33441" y="104058"/>
                </a:lnTo>
                <a:close/>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27" name="Freeform: Shape 126">
            <a:extLst>
              <a:ext uri="{FF2B5EF4-FFF2-40B4-BE49-F238E27FC236}">
                <a16:creationId xmlns:a16="http://schemas.microsoft.com/office/drawing/2014/main" id="{B7E87E34-3BC8-4A4D-9A4A-F719F428FA5C}"/>
              </a:ext>
            </a:extLst>
          </xdr:cNvPr>
          <xdr:cNvSpPr/>
        </xdr:nvSpPr>
        <xdr:spPr>
          <a:xfrm>
            <a:off x="5018601" y="774893"/>
            <a:ext cx="180396" cy="180396"/>
          </a:xfrm>
          <a:custGeom>
            <a:avLst/>
            <a:gdLst>
              <a:gd name="connsiteX0" fmla="*/ 93935 w 180396"/>
              <a:gd name="connsiteY0" fmla="*/ 178206 h 180396"/>
              <a:gd name="connsiteX1" fmla="*/ 9664 w 180396"/>
              <a:gd name="connsiteY1" fmla="*/ 93935 h 180396"/>
              <a:gd name="connsiteX2" fmla="*/ 93935 w 180396"/>
              <a:gd name="connsiteY2" fmla="*/ 9664 h 180396"/>
              <a:gd name="connsiteX3" fmla="*/ 178206 w 180396"/>
              <a:gd name="connsiteY3" fmla="*/ 93935 h 180396"/>
              <a:gd name="connsiteX4" fmla="*/ 93935 w 180396"/>
              <a:gd name="connsiteY4" fmla="*/ 178206 h 180396"/>
              <a:gd name="connsiteX5" fmla="*/ 93935 w 180396"/>
              <a:gd name="connsiteY5" fmla="*/ 37497 h 180396"/>
              <a:gd name="connsiteX6" fmla="*/ 37625 w 180396"/>
              <a:gd name="connsiteY6" fmla="*/ 93935 h 180396"/>
              <a:gd name="connsiteX7" fmla="*/ 93935 w 180396"/>
              <a:gd name="connsiteY7" fmla="*/ 150373 h 180396"/>
              <a:gd name="connsiteX8" fmla="*/ 150373 w 180396"/>
              <a:gd name="connsiteY8" fmla="*/ 93935 h 180396"/>
              <a:gd name="connsiteX9" fmla="*/ 93935 w 180396"/>
              <a:gd name="connsiteY9" fmla="*/ 37497 h 18039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80396" h="180396">
                <a:moveTo>
                  <a:pt x="93935" y="178206"/>
                </a:moveTo>
                <a:cubicBezTo>
                  <a:pt x="47418" y="178206"/>
                  <a:pt x="9664" y="140323"/>
                  <a:pt x="9664" y="93935"/>
                </a:cubicBezTo>
                <a:cubicBezTo>
                  <a:pt x="9664" y="47547"/>
                  <a:pt x="47418" y="9664"/>
                  <a:pt x="93935" y="9664"/>
                </a:cubicBezTo>
                <a:cubicBezTo>
                  <a:pt x="140451" y="9664"/>
                  <a:pt x="178206" y="47418"/>
                  <a:pt x="178206" y="93935"/>
                </a:cubicBezTo>
                <a:cubicBezTo>
                  <a:pt x="178206" y="140451"/>
                  <a:pt x="140451" y="178206"/>
                  <a:pt x="93935" y="178206"/>
                </a:cubicBezTo>
                <a:close/>
                <a:moveTo>
                  <a:pt x="93935" y="37497"/>
                </a:moveTo>
                <a:cubicBezTo>
                  <a:pt x="62881" y="37497"/>
                  <a:pt x="37625" y="62752"/>
                  <a:pt x="37625" y="93935"/>
                </a:cubicBezTo>
                <a:cubicBezTo>
                  <a:pt x="37625" y="125118"/>
                  <a:pt x="62881" y="150373"/>
                  <a:pt x="93935" y="150373"/>
                </a:cubicBezTo>
                <a:cubicBezTo>
                  <a:pt x="124989" y="150373"/>
                  <a:pt x="150373" y="125118"/>
                  <a:pt x="150373" y="93935"/>
                </a:cubicBezTo>
                <a:cubicBezTo>
                  <a:pt x="150373" y="62752"/>
                  <a:pt x="125118" y="37497"/>
                  <a:pt x="93935" y="37497"/>
                </a:cubicBezTo>
                <a:close/>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28" name="Freeform: Shape 127">
            <a:extLst>
              <a:ext uri="{FF2B5EF4-FFF2-40B4-BE49-F238E27FC236}">
                <a16:creationId xmlns:a16="http://schemas.microsoft.com/office/drawing/2014/main" id="{46291763-33C8-40A2-81B2-653535048FAE}"/>
              </a:ext>
            </a:extLst>
          </xdr:cNvPr>
          <xdr:cNvSpPr/>
        </xdr:nvSpPr>
        <xdr:spPr>
          <a:xfrm>
            <a:off x="4985227" y="961088"/>
            <a:ext cx="244824" cy="90198"/>
          </a:xfrm>
          <a:custGeom>
            <a:avLst/>
            <a:gdLst>
              <a:gd name="connsiteX0" fmla="*/ 220599 w 244823"/>
              <a:gd name="connsiteY0" fmla="*/ 92775 h 90198"/>
              <a:gd name="connsiteX1" fmla="*/ 127308 w 244823"/>
              <a:gd name="connsiteY1" fmla="*/ 37626 h 90198"/>
              <a:gd name="connsiteX2" fmla="*/ 34017 w 244823"/>
              <a:gd name="connsiteY2" fmla="*/ 92775 h 90198"/>
              <a:gd name="connsiteX3" fmla="*/ 9664 w 244823"/>
              <a:gd name="connsiteY3" fmla="*/ 79246 h 90198"/>
              <a:gd name="connsiteX4" fmla="*/ 127308 w 244823"/>
              <a:gd name="connsiteY4" fmla="*/ 9664 h 90198"/>
              <a:gd name="connsiteX5" fmla="*/ 245081 w 244823"/>
              <a:gd name="connsiteY5" fmla="*/ 79246 h 90198"/>
              <a:gd name="connsiteX6" fmla="*/ 220599 w 244823"/>
              <a:gd name="connsiteY6" fmla="*/ 92775 h 901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44823" h="90198">
                <a:moveTo>
                  <a:pt x="220599" y="92775"/>
                </a:moveTo>
                <a:cubicBezTo>
                  <a:pt x="201786" y="58758"/>
                  <a:pt x="165965" y="37626"/>
                  <a:pt x="127308" y="37626"/>
                </a:cubicBezTo>
                <a:cubicBezTo>
                  <a:pt x="88652" y="37626"/>
                  <a:pt x="52830" y="58758"/>
                  <a:pt x="34017" y="92775"/>
                </a:cubicBezTo>
                <a:lnTo>
                  <a:pt x="9664" y="79246"/>
                </a:lnTo>
                <a:cubicBezTo>
                  <a:pt x="33373" y="36337"/>
                  <a:pt x="78472" y="9664"/>
                  <a:pt x="127308" y="9664"/>
                </a:cubicBezTo>
                <a:cubicBezTo>
                  <a:pt x="176144" y="9664"/>
                  <a:pt x="221243" y="36337"/>
                  <a:pt x="245081" y="79246"/>
                </a:cubicBezTo>
                <a:lnTo>
                  <a:pt x="220599" y="92775"/>
                </a:lnTo>
                <a:close/>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sp macro="" textlink="">
        <xdr:nvSpPr>
          <xdr:cNvPr id="129" name="Freeform: Shape 128">
            <a:extLst>
              <a:ext uri="{FF2B5EF4-FFF2-40B4-BE49-F238E27FC236}">
                <a16:creationId xmlns:a16="http://schemas.microsoft.com/office/drawing/2014/main" id="{7CC3F6F7-5BC4-46F1-883B-EABD632FBA63}"/>
              </a:ext>
            </a:extLst>
          </xdr:cNvPr>
          <xdr:cNvSpPr/>
        </xdr:nvSpPr>
        <xdr:spPr>
          <a:xfrm>
            <a:off x="4784214" y="594368"/>
            <a:ext cx="644273" cy="644273"/>
          </a:xfrm>
          <a:custGeom>
            <a:avLst/>
            <a:gdLst>
              <a:gd name="connsiteX0" fmla="*/ 328708 w 644272"/>
              <a:gd name="connsiteY0" fmla="*/ 647108 h 644272"/>
              <a:gd name="connsiteX1" fmla="*/ 328708 w 644272"/>
              <a:gd name="connsiteY1" fmla="*/ 619146 h 644272"/>
              <a:gd name="connsiteX2" fmla="*/ 355510 w 644272"/>
              <a:gd name="connsiteY2" fmla="*/ 617858 h 644272"/>
              <a:gd name="connsiteX3" fmla="*/ 358087 w 644272"/>
              <a:gd name="connsiteY3" fmla="*/ 645690 h 644272"/>
              <a:gd name="connsiteX4" fmla="*/ 328708 w 644272"/>
              <a:gd name="connsiteY4" fmla="*/ 647108 h 644272"/>
              <a:gd name="connsiteX5" fmla="*/ 299329 w 644272"/>
              <a:gd name="connsiteY5" fmla="*/ 645819 h 644272"/>
              <a:gd name="connsiteX6" fmla="*/ 270208 w 644272"/>
              <a:gd name="connsiteY6" fmla="*/ 641825 h 644272"/>
              <a:gd name="connsiteX7" fmla="*/ 275233 w 644272"/>
              <a:gd name="connsiteY7" fmla="*/ 614379 h 644272"/>
              <a:gd name="connsiteX8" fmla="*/ 301778 w 644272"/>
              <a:gd name="connsiteY8" fmla="*/ 617987 h 644272"/>
              <a:gd name="connsiteX9" fmla="*/ 299329 w 644272"/>
              <a:gd name="connsiteY9" fmla="*/ 645819 h 644272"/>
              <a:gd name="connsiteX10" fmla="*/ 387208 w 644272"/>
              <a:gd name="connsiteY10" fmla="*/ 641696 h 644272"/>
              <a:gd name="connsiteX11" fmla="*/ 382054 w 644272"/>
              <a:gd name="connsiteY11" fmla="*/ 614250 h 644272"/>
              <a:gd name="connsiteX12" fmla="*/ 408211 w 644272"/>
              <a:gd name="connsiteY12" fmla="*/ 608065 h 644272"/>
              <a:gd name="connsiteX13" fmla="*/ 415814 w 644272"/>
              <a:gd name="connsiteY13" fmla="*/ 634995 h 644272"/>
              <a:gd name="connsiteX14" fmla="*/ 387208 w 644272"/>
              <a:gd name="connsiteY14" fmla="*/ 641696 h 644272"/>
              <a:gd name="connsiteX15" fmla="*/ 241473 w 644272"/>
              <a:gd name="connsiteY15" fmla="*/ 635124 h 644272"/>
              <a:gd name="connsiteX16" fmla="*/ 213512 w 644272"/>
              <a:gd name="connsiteY16" fmla="*/ 625847 h 644272"/>
              <a:gd name="connsiteX17" fmla="*/ 223563 w 644272"/>
              <a:gd name="connsiteY17" fmla="*/ 599818 h 644272"/>
              <a:gd name="connsiteX18" fmla="*/ 248947 w 644272"/>
              <a:gd name="connsiteY18" fmla="*/ 608322 h 644272"/>
              <a:gd name="connsiteX19" fmla="*/ 241473 w 644272"/>
              <a:gd name="connsiteY19" fmla="*/ 635124 h 644272"/>
              <a:gd name="connsiteX20" fmla="*/ 186710 w 644272"/>
              <a:gd name="connsiteY20" fmla="*/ 613992 h 644272"/>
              <a:gd name="connsiteX21" fmla="*/ 160939 w 644272"/>
              <a:gd name="connsiteY21" fmla="*/ 599689 h 644272"/>
              <a:gd name="connsiteX22" fmla="*/ 175629 w 644272"/>
              <a:gd name="connsiteY22" fmla="*/ 575980 h 644272"/>
              <a:gd name="connsiteX23" fmla="*/ 199080 w 644272"/>
              <a:gd name="connsiteY23" fmla="*/ 588994 h 644272"/>
              <a:gd name="connsiteX24" fmla="*/ 186710 w 644272"/>
              <a:gd name="connsiteY24" fmla="*/ 613992 h 644272"/>
              <a:gd name="connsiteX25" fmla="*/ 136715 w 644272"/>
              <a:gd name="connsiteY25" fmla="*/ 583067 h 644272"/>
              <a:gd name="connsiteX26" fmla="*/ 114036 w 644272"/>
              <a:gd name="connsiteY26" fmla="*/ 564254 h 644272"/>
              <a:gd name="connsiteX27" fmla="*/ 132849 w 644272"/>
              <a:gd name="connsiteY27" fmla="*/ 543637 h 644272"/>
              <a:gd name="connsiteX28" fmla="*/ 153466 w 644272"/>
              <a:gd name="connsiteY28" fmla="*/ 560775 h 644272"/>
              <a:gd name="connsiteX29" fmla="*/ 136715 w 644272"/>
              <a:gd name="connsiteY29" fmla="*/ 583067 h 644272"/>
              <a:gd name="connsiteX30" fmla="*/ 93162 w 644272"/>
              <a:gd name="connsiteY30" fmla="*/ 543509 h 644272"/>
              <a:gd name="connsiteX31" fmla="*/ 74349 w 644272"/>
              <a:gd name="connsiteY31" fmla="*/ 520959 h 644272"/>
              <a:gd name="connsiteX32" fmla="*/ 96641 w 644272"/>
              <a:gd name="connsiteY32" fmla="*/ 504079 h 644272"/>
              <a:gd name="connsiteX33" fmla="*/ 113778 w 644272"/>
              <a:gd name="connsiteY33" fmla="*/ 524696 h 644272"/>
              <a:gd name="connsiteX34" fmla="*/ 93162 w 644272"/>
              <a:gd name="connsiteY34" fmla="*/ 543509 h 644272"/>
              <a:gd name="connsiteX35" fmla="*/ 57598 w 644272"/>
              <a:gd name="connsiteY35" fmla="*/ 496606 h 644272"/>
              <a:gd name="connsiteX36" fmla="*/ 43166 w 644272"/>
              <a:gd name="connsiteY36" fmla="*/ 470963 h 644272"/>
              <a:gd name="connsiteX37" fmla="*/ 68164 w 644272"/>
              <a:gd name="connsiteY37" fmla="*/ 458465 h 644272"/>
              <a:gd name="connsiteX38" fmla="*/ 81307 w 644272"/>
              <a:gd name="connsiteY38" fmla="*/ 481916 h 644272"/>
              <a:gd name="connsiteX39" fmla="*/ 57598 w 644272"/>
              <a:gd name="connsiteY39" fmla="*/ 496606 h 644272"/>
              <a:gd name="connsiteX40" fmla="*/ 31312 w 644272"/>
              <a:gd name="connsiteY40" fmla="*/ 444033 h 644272"/>
              <a:gd name="connsiteX41" fmla="*/ 21905 w 644272"/>
              <a:gd name="connsiteY41" fmla="*/ 416200 h 644272"/>
              <a:gd name="connsiteX42" fmla="*/ 48707 w 644272"/>
              <a:gd name="connsiteY42" fmla="*/ 408469 h 644272"/>
              <a:gd name="connsiteX43" fmla="*/ 57340 w 644272"/>
              <a:gd name="connsiteY43" fmla="*/ 433853 h 644272"/>
              <a:gd name="connsiteX44" fmla="*/ 31312 w 644272"/>
              <a:gd name="connsiteY44" fmla="*/ 444033 h 644272"/>
              <a:gd name="connsiteX45" fmla="*/ 634995 w 644272"/>
              <a:gd name="connsiteY45" fmla="*/ 415556 h 644272"/>
              <a:gd name="connsiteX46" fmla="*/ 608194 w 644272"/>
              <a:gd name="connsiteY46" fmla="*/ 407954 h 644272"/>
              <a:gd name="connsiteX47" fmla="*/ 614379 w 644272"/>
              <a:gd name="connsiteY47" fmla="*/ 381796 h 644272"/>
              <a:gd name="connsiteX48" fmla="*/ 641825 w 644272"/>
              <a:gd name="connsiteY48" fmla="*/ 386821 h 644272"/>
              <a:gd name="connsiteX49" fmla="*/ 634995 w 644272"/>
              <a:gd name="connsiteY49" fmla="*/ 415556 h 644272"/>
              <a:gd name="connsiteX50" fmla="*/ 15205 w 644272"/>
              <a:gd name="connsiteY50" fmla="*/ 387595 h 644272"/>
              <a:gd name="connsiteX51" fmla="*/ 11081 w 644272"/>
              <a:gd name="connsiteY51" fmla="*/ 358473 h 644272"/>
              <a:gd name="connsiteX52" fmla="*/ 38914 w 644272"/>
              <a:gd name="connsiteY52" fmla="*/ 355896 h 644272"/>
              <a:gd name="connsiteX53" fmla="*/ 42651 w 644272"/>
              <a:gd name="connsiteY53" fmla="*/ 382440 h 644272"/>
              <a:gd name="connsiteX54" fmla="*/ 15205 w 644272"/>
              <a:gd name="connsiteY54" fmla="*/ 387595 h 644272"/>
              <a:gd name="connsiteX55" fmla="*/ 645690 w 644272"/>
              <a:gd name="connsiteY55" fmla="*/ 357829 h 644272"/>
              <a:gd name="connsiteX56" fmla="*/ 617858 w 644272"/>
              <a:gd name="connsiteY56" fmla="*/ 355252 h 644272"/>
              <a:gd name="connsiteX57" fmla="*/ 619018 w 644272"/>
              <a:gd name="connsiteY57" fmla="*/ 328450 h 644272"/>
              <a:gd name="connsiteX58" fmla="*/ 619018 w 644272"/>
              <a:gd name="connsiteY58" fmla="*/ 327162 h 644272"/>
              <a:gd name="connsiteX59" fmla="*/ 646979 w 644272"/>
              <a:gd name="connsiteY59" fmla="*/ 327162 h 644272"/>
              <a:gd name="connsiteX60" fmla="*/ 646979 w 644272"/>
              <a:gd name="connsiteY60" fmla="*/ 328321 h 644272"/>
              <a:gd name="connsiteX61" fmla="*/ 645690 w 644272"/>
              <a:gd name="connsiteY61" fmla="*/ 357829 h 644272"/>
              <a:gd name="connsiteX62" fmla="*/ 37626 w 644272"/>
              <a:gd name="connsiteY62" fmla="*/ 329095 h 644272"/>
              <a:gd name="connsiteX63" fmla="*/ 9664 w 644272"/>
              <a:gd name="connsiteY63" fmla="*/ 328837 h 644272"/>
              <a:gd name="connsiteX64" fmla="*/ 10953 w 644272"/>
              <a:gd name="connsiteY64" fmla="*/ 299716 h 644272"/>
              <a:gd name="connsiteX65" fmla="*/ 38785 w 644272"/>
              <a:gd name="connsiteY65" fmla="*/ 302164 h 644272"/>
              <a:gd name="connsiteX66" fmla="*/ 37626 w 644272"/>
              <a:gd name="connsiteY66" fmla="*/ 328450 h 644272"/>
              <a:gd name="connsiteX67" fmla="*/ 37626 w 644272"/>
              <a:gd name="connsiteY67" fmla="*/ 329095 h 644272"/>
              <a:gd name="connsiteX68" fmla="*/ 617858 w 644272"/>
              <a:gd name="connsiteY68" fmla="*/ 300360 h 644272"/>
              <a:gd name="connsiteX69" fmla="*/ 613992 w 644272"/>
              <a:gd name="connsiteY69" fmla="*/ 273816 h 644272"/>
              <a:gd name="connsiteX70" fmla="*/ 641438 w 644272"/>
              <a:gd name="connsiteY70" fmla="*/ 268662 h 644272"/>
              <a:gd name="connsiteX71" fmla="*/ 645562 w 644272"/>
              <a:gd name="connsiteY71" fmla="*/ 297783 h 644272"/>
              <a:gd name="connsiteX72" fmla="*/ 617858 w 644272"/>
              <a:gd name="connsiteY72" fmla="*/ 300360 h 644272"/>
              <a:gd name="connsiteX73" fmla="*/ 42393 w 644272"/>
              <a:gd name="connsiteY73" fmla="*/ 275620 h 644272"/>
              <a:gd name="connsiteX74" fmla="*/ 14947 w 644272"/>
              <a:gd name="connsiteY74" fmla="*/ 270595 h 644272"/>
              <a:gd name="connsiteX75" fmla="*/ 21647 w 644272"/>
              <a:gd name="connsiteY75" fmla="*/ 241989 h 644272"/>
              <a:gd name="connsiteX76" fmla="*/ 48578 w 644272"/>
              <a:gd name="connsiteY76" fmla="*/ 249591 h 644272"/>
              <a:gd name="connsiteX77" fmla="*/ 42393 w 644272"/>
              <a:gd name="connsiteY77" fmla="*/ 275620 h 644272"/>
              <a:gd name="connsiteX78" fmla="*/ 607807 w 644272"/>
              <a:gd name="connsiteY78" fmla="*/ 247659 h 644272"/>
              <a:gd name="connsiteX79" fmla="*/ 599174 w 644272"/>
              <a:gd name="connsiteY79" fmla="*/ 222274 h 644272"/>
              <a:gd name="connsiteX80" fmla="*/ 625202 w 644272"/>
              <a:gd name="connsiteY80" fmla="*/ 212095 h 644272"/>
              <a:gd name="connsiteX81" fmla="*/ 634609 w 644272"/>
              <a:gd name="connsiteY81" fmla="*/ 239927 h 644272"/>
              <a:gd name="connsiteX82" fmla="*/ 607807 w 644272"/>
              <a:gd name="connsiteY82" fmla="*/ 247659 h 644272"/>
              <a:gd name="connsiteX83" fmla="*/ 56954 w 644272"/>
              <a:gd name="connsiteY83" fmla="*/ 223949 h 644272"/>
              <a:gd name="connsiteX84" fmla="*/ 30925 w 644272"/>
              <a:gd name="connsiteY84" fmla="*/ 213899 h 644272"/>
              <a:gd name="connsiteX85" fmla="*/ 42780 w 644272"/>
              <a:gd name="connsiteY85" fmla="*/ 186968 h 644272"/>
              <a:gd name="connsiteX86" fmla="*/ 67778 w 644272"/>
              <a:gd name="connsiteY86" fmla="*/ 199338 h 644272"/>
              <a:gd name="connsiteX87" fmla="*/ 56954 w 644272"/>
              <a:gd name="connsiteY87" fmla="*/ 223949 h 644272"/>
              <a:gd name="connsiteX88" fmla="*/ 588221 w 644272"/>
              <a:gd name="connsiteY88" fmla="*/ 197792 h 644272"/>
              <a:gd name="connsiteX89" fmla="*/ 575078 w 644272"/>
              <a:gd name="connsiteY89" fmla="*/ 174469 h 644272"/>
              <a:gd name="connsiteX90" fmla="*/ 598787 w 644272"/>
              <a:gd name="connsiteY90" fmla="*/ 159651 h 644272"/>
              <a:gd name="connsiteX91" fmla="*/ 613219 w 644272"/>
              <a:gd name="connsiteY91" fmla="*/ 185293 h 644272"/>
              <a:gd name="connsiteX92" fmla="*/ 588221 w 644272"/>
              <a:gd name="connsiteY92" fmla="*/ 197792 h 644272"/>
              <a:gd name="connsiteX93" fmla="*/ 80792 w 644272"/>
              <a:gd name="connsiteY93" fmla="*/ 175887 h 644272"/>
              <a:gd name="connsiteX94" fmla="*/ 57082 w 644272"/>
              <a:gd name="connsiteY94" fmla="*/ 161197 h 644272"/>
              <a:gd name="connsiteX95" fmla="*/ 73705 w 644272"/>
              <a:gd name="connsiteY95" fmla="*/ 136844 h 644272"/>
              <a:gd name="connsiteX96" fmla="*/ 95997 w 644272"/>
              <a:gd name="connsiteY96" fmla="*/ 153595 h 644272"/>
              <a:gd name="connsiteX97" fmla="*/ 80792 w 644272"/>
              <a:gd name="connsiteY97" fmla="*/ 175887 h 644272"/>
              <a:gd name="connsiteX98" fmla="*/ 559744 w 644272"/>
              <a:gd name="connsiteY98" fmla="*/ 152306 h 644272"/>
              <a:gd name="connsiteX99" fmla="*/ 542478 w 644272"/>
              <a:gd name="connsiteY99" fmla="*/ 131689 h 644272"/>
              <a:gd name="connsiteX100" fmla="*/ 563095 w 644272"/>
              <a:gd name="connsiteY100" fmla="*/ 112748 h 644272"/>
              <a:gd name="connsiteX101" fmla="*/ 582036 w 644272"/>
              <a:gd name="connsiteY101" fmla="*/ 135297 h 644272"/>
              <a:gd name="connsiteX102" fmla="*/ 559744 w 644272"/>
              <a:gd name="connsiteY102" fmla="*/ 152306 h 644272"/>
              <a:gd name="connsiteX103" fmla="*/ 113005 w 644272"/>
              <a:gd name="connsiteY103" fmla="*/ 133107 h 644272"/>
              <a:gd name="connsiteX104" fmla="*/ 92260 w 644272"/>
              <a:gd name="connsiteY104" fmla="*/ 114294 h 644272"/>
              <a:gd name="connsiteX105" fmla="*/ 113005 w 644272"/>
              <a:gd name="connsiteY105" fmla="*/ 93420 h 644272"/>
              <a:gd name="connsiteX106" fmla="*/ 131818 w 644272"/>
              <a:gd name="connsiteY106" fmla="*/ 114036 h 644272"/>
              <a:gd name="connsiteX107" fmla="*/ 113005 w 644272"/>
              <a:gd name="connsiteY107" fmla="*/ 133107 h 644272"/>
              <a:gd name="connsiteX108" fmla="*/ 523407 w 644272"/>
              <a:gd name="connsiteY108" fmla="*/ 112748 h 644272"/>
              <a:gd name="connsiteX109" fmla="*/ 502662 w 644272"/>
              <a:gd name="connsiteY109" fmla="*/ 95610 h 644272"/>
              <a:gd name="connsiteX110" fmla="*/ 519413 w 644272"/>
              <a:gd name="connsiteY110" fmla="*/ 73318 h 644272"/>
              <a:gd name="connsiteX111" fmla="*/ 542091 w 644272"/>
              <a:gd name="connsiteY111" fmla="*/ 92002 h 644272"/>
              <a:gd name="connsiteX112" fmla="*/ 523407 w 644272"/>
              <a:gd name="connsiteY112" fmla="*/ 112748 h 644272"/>
              <a:gd name="connsiteX113" fmla="*/ 152564 w 644272"/>
              <a:gd name="connsiteY113" fmla="*/ 96770 h 644272"/>
              <a:gd name="connsiteX114" fmla="*/ 135684 w 644272"/>
              <a:gd name="connsiteY114" fmla="*/ 74478 h 644272"/>
              <a:gd name="connsiteX115" fmla="*/ 159909 w 644272"/>
              <a:gd name="connsiteY115" fmla="*/ 57727 h 644272"/>
              <a:gd name="connsiteX116" fmla="*/ 174727 w 644272"/>
              <a:gd name="connsiteY116" fmla="*/ 81436 h 644272"/>
              <a:gd name="connsiteX117" fmla="*/ 152564 w 644272"/>
              <a:gd name="connsiteY117" fmla="*/ 96770 h 644272"/>
              <a:gd name="connsiteX118" fmla="*/ 480499 w 644272"/>
              <a:gd name="connsiteY118" fmla="*/ 80663 h 644272"/>
              <a:gd name="connsiteX119" fmla="*/ 457047 w 644272"/>
              <a:gd name="connsiteY119" fmla="*/ 67649 h 644272"/>
              <a:gd name="connsiteX120" fmla="*/ 469417 w 644272"/>
              <a:gd name="connsiteY120" fmla="*/ 42651 h 644272"/>
              <a:gd name="connsiteX121" fmla="*/ 495188 w 644272"/>
              <a:gd name="connsiteY121" fmla="*/ 56954 h 644272"/>
              <a:gd name="connsiteX122" fmla="*/ 480499 w 644272"/>
              <a:gd name="connsiteY122" fmla="*/ 80663 h 644272"/>
              <a:gd name="connsiteX123" fmla="*/ 198049 w 644272"/>
              <a:gd name="connsiteY123" fmla="*/ 68422 h 644272"/>
              <a:gd name="connsiteX124" fmla="*/ 185551 w 644272"/>
              <a:gd name="connsiteY124" fmla="*/ 43424 h 644272"/>
              <a:gd name="connsiteX125" fmla="*/ 212481 w 644272"/>
              <a:gd name="connsiteY125" fmla="*/ 31441 h 644272"/>
              <a:gd name="connsiteX126" fmla="*/ 222661 w 644272"/>
              <a:gd name="connsiteY126" fmla="*/ 57469 h 644272"/>
              <a:gd name="connsiteX127" fmla="*/ 198049 w 644272"/>
              <a:gd name="connsiteY127" fmla="*/ 68422 h 644272"/>
              <a:gd name="connsiteX128" fmla="*/ 432436 w 644272"/>
              <a:gd name="connsiteY128" fmla="*/ 56825 h 644272"/>
              <a:gd name="connsiteX129" fmla="*/ 406923 w 644272"/>
              <a:gd name="connsiteY129" fmla="*/ 48449 h 644272"/>
              <a:gd name="connsiteX130" fmla="*/ 414525 w 644272"/>
              <a:gd name="connsiteY130" fmla="*/ 21519 h 644272"/>
              <a:gd name="connsiteX131" fmla="*/ 442487 w 644272"/>
              <a:gd name="connsiteY131" fmla="*/ 30796 h 644272"/>
              <a:gd name="connsiteX132" fmla="*/ 432436 w 644272"/>
              <a:gd name="connsiteY132" fmla="*/ 56825 h 644272"/>
              <a:gd name="connsiteX133" fmla="*/ 247916 w 644272"/>
              <a:gd name="connsiteY133" fmla="*/ 48836 h 644272"/>
              <a:gd name="connsiteX134" fmla="*/ 240185 w 644272"/>
              <a:gd name="connsiteY134" fmla="*/ 22034 h 644272"/>
              <a:gd name="connsiteX135" fmla="*/ 268790 w 644272"/>
              <a:gd name="connsiteY135" fmla="*/ 15205 h 644272"/>
              <a:gd name="connsiteX136" fmla="*/ 273945 w 644272"/>
              <a:gd name="connsiteY136" fmla="*/ 42651 h 644272"/>
              <a:gd name="connsiteX137" fmla="*/ 247916 w 644272"/>
              <a:gd name="connsiteY137" fmla="*/ 48836 h 644272"/>
              <a:gd name="connsiteX138" fmla="*/ 380894 w 644272"/>
              <a:gd name="connsiteY138" fmla="*/ 42393 h 644272"/>
              <a:gd name="connsiteX139" fmla="*/ 354350 w 644272"/>
              <a:gd name="connsiteY139" fmla="*/ 38785 h 644272"/>
              <a:gd name="connsiteX140" fmla="*/ 356798 w 644272"/>
              <a:gd name="connsiteY140" fmla="*/ 10953 h 644272"/>
              <a:gd name="connsiteX141" fmla="*/ 385920 w 644272"/>
              <a:gd name="connsiteY141" fmla="*/ 14947 h 644272"/>
              <a:gd name="connsiteX142" fmla="*/ 380894 w 644272"/>
              <a:gd name="connsiteY142" fmla="*/ 42393 h 644272"/>
              <a:gd name="connsiteX143" fmla="*/ 300618 w 644272"/>
              <a:gd name="connsiteY143" fmla="*/ 38914 h 644272"/>
              <a:gd name="connsiteX144" fmla="*/ 298041 w 644272"/>
              <a:gd name="connsiteY144" fmla="*/ 11081 h 644272"/>
              <a:gd name="connsiteX145" fmla="*/ 327420 w 644272"/>
              <a:gd name="connsiteY145" fmla="*/ 9664 h 644272"/>
              <a:gd name="connsiteX146" fmla="*/ 327549 w 644272"/>
              <a:gd name="connsiteY146" fmla="*/ 37626 h 644272"/>
              <a:gd name="connsiteX147" fmla="*/ 300618 w 644272"/>
              <a:gd name="connsiteY147" fmla="*/ 38914 h 64427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Lst>
            <a:rect l="l" t="t" r="r" b="b"/>
            <a:pathLst>
              <a:path w="644272" h="644272">
                <a:moveTo>
                  <a:pt x="328708" y="647108"/>
                </a:moveTo>
                <a:lnTo>
                  <a:pt x="328708" y="619146"/>
                </a:lnTo>
                <a:cubicBezTo>
                  <a:pt x="337599" y="619146"/>
                  <a:pt x="346619" y="618760"/>
                  <a:pt x="355510" y="617858"/>
                </a:cubicBezTo>
                <a:lnTo>
                  <a:pt x="358087" y="645690"/>
                </a:lnTo>
                <a:cubicBezTo>
                  <a:pt x="348294" y="646592"/>
                  <a:pt x="338501" y="647108"/>
                  <a:pt x="328708" y="647108"/>
                </a:cubicBezTo>
                <a:close/>
                <a:moveTo>
                  <a:pt x="299329" y="645819"/>
                </a:moveTo>
                <a:cubicBezTo>
                  <a:pt x="289536" y="644917"/>
                  <a:pt x="279743" y="643629"/>
                  <a:pt x="270208" y="641825"/>
                </a:cubicBezTo>
                <a:lnTo>
                  <a:pt x="275233" y="614379"/>
                </a:lnTo>
                <a:cubicBezTo>
                  <a:pt x="283996" y="615925"/>
                  <a:pt x="292887" y="617213"/>
                  <a:pt x="301778" y="617987"/>
                </a:cubicBezTo>
                <a:lnTo>
                  <a:pt x="299329" y="645819"/>
                </a:lnTo>
                <a:close/>
                <a:moveTo>
                  <a:pt x="387208" y="641696"/>
                </a:moveTo>
                <a:lnTo>
                  <a:pt x="382054" y="614250"/>
                </a:lnTo>
                <a:cubicBezTo>
                  <a:pt x="390816" y="612575"/>
                  <a:pt x="399578" y="610513"/>
                  <a:pt x="408211" y="608065"/>
                </a:cubicBezTo>
                <a:lnTo>
                  <a:pt x="415814" y="634995"/>
                </a:lnTo>
                <a:cubicBezTo>
                  <a:pt x="406407" y="637572"/>
                  <a:pt x="396872" y="639892"/>
                  <a:pt x="387208" y="641696"/>
                </a:cubicBezTo>
                <a:close/>
                <a:moveTo>
                  <a:pt x="241473" y="635124"/>
                </a:moveTo>
                <a:cubicBezTo>
                  <a:pt x="232067" y="632418"/>
                  <a:pt x="222661" y="629326"/>
                  <a:pt x="213512" y="625847"/>
                </a:cubicBezTo>
                <a:lnTo>
                  <a:pt x="223563" y="599818"/>
                </a:lnTo>
                <a:cubicBezTo>
                  <a:pt x="231809" y="603039"/>
                  <a:pt x="240443" y="605874"/>
                  <a:pt x="248947" y="608322"/>
                </a:cubicBezTo>
                <a:lnTo>
                  <a:pt x="241473" y="635124"/>
                </a:lnTo>
                <a:close/>
                <a:moveTo>
                  <a:pt x="186710" y="613992"/>
                </a:moveTo>
                <a:cubicBezTo>
                  <a:pt x="177948" y="609611"/>
                  <a:pt x="169315" y="604843"/>
                  <a:pt x="160939" y="599689"/>
                </a:cubicBezTo>
                <a:lnTo>
                  <a:pt x="175629" y="575980"/>
                </a:lnTo>
                <a:cubicBezTo>
                  <a:pt x="183231" y="580619"/>
                  <a:pt x="191091" y="585000"/>
                  <a:pt x="199080" y="588994"/>
                </a:cubicBezTo>
                <a:lnTo>
                  <a:pt x="186710" y="613992"/>
                </a:lnTo>
                <a:close/>
                <a:moveTo>
                  <a:pt x="136715" y="583067"/>
                </a:moveTo>
                <a:cubicBezTo>
                  <a:pt x="128855" y="577140"/>
                  <a:pt x="121252" y="570826"/>
                  <a:pt x="114036" y="564254"/>
                </a:cubicBezTo>
                <a:lnTo>
                  <a:pt x="132849" y="543637"/>
                </a:lnTo>
                <a:cubicBezTo>
                  <a:pt x="139421" y="549694"/>
                  <a:pt x="146379" y="555363"/>
                  <a:pt x="153466" y="560775"/>
                </a:cubicBezTo>
                <a:lnTo>
                  <a:pt x="136715" y="583067"/>
                </a:lnTo>
                <a:close/>
                <a:moveTo>
                  <a:pt x="93162" y="543509"/>
                </a:moveTo>
                <a:cubicBezTo>
                  <a:pt x="86590" y="536293"/>
                  <a:pt x="80277" y="528690"/>
                  <a:pt x="74349" y="520959"/>
                </a:cubicBezTo>
                <a:lnTo>
                  <a:pt x="96641" y="504079"/>
                </a:lnTo>
                <a:cubicBezTo>
                  <a:pt x="102053" y="511166"/>
                  <a:pt x="107851" y="518124"/>
                  <a:pt x="113778" y="524696"/>
                </a:cubicBezTo>
                <a:lnTo>
                  <a:pt x="93162" y="543509"/>
                </a:lnTo>
                <a:close/>
                <a:moveTo>
                  <a:pt x="57598" y="496606"/>
                </a:moveTo>
                <a:cubicBezTo>
                  <a:pt x="52444" y="488230"/>
                  <a:pt x="47547" y="479597"/>
                  <a:pt x="43166" y="470963"/>
                </a:cubicBezTo>
                <a:lnTo>
                  <a:pt x="68164" y="458465"/>
                </a:lnTo>
                <a:cubicBezTo>
                  <a:pt x="72159" y="466454"/>
                  <a:pt x="76540" y="474314"/>
                  <a:pt x="81307" y="481916"/>
                </a:cubicBezTo>
                <a:lnTo>
                  <a:pt x="57598" y="496606"/>
                </a:lnTo>
                <a:close/>
                <a:moveTo>
                  <a:pt x="31312" y="444033"/>
                </a:moveTo>
                <a:cubicBezTo>
                  <a:pt x="27833" y="434884"/>
                  <a:pt x="24611" y="425607"/>
                  <a:pt x="21905" y="416200"/>
                </a:cubicBezTo>
                <a:lnTo>
                  <a:pt x="48707" y="408469"/>
                </a:lnTo>
                <a:cubicBezTo>
                  <a:pt x="51155" y="417102"/>
                  <a:pt x="53990" y="425607"/>
                  <a:pt x="57340" y="433853"/>
                </a:cubicBezTo>
                <a:lnTo>
                  <a:pt x="31312" y="444033"/>
                </a:lnTo>
                <a:close/>
                <a:moveTo>
                  <a:pt x="634995" y="415556"/>
                </a:moveTo>
                <a:lnTo>
                  <a:pt x="608194" y="407954"/>
                </a:lnTo>
                <a:cubicBezTo>
                  <a:pt x="610642" y="399320"/>
                  <a:pt x="612703" y="390558"/>
                  <a:pt x="614379" y="381796"/>
                </a:cubicBezTo>
                <a:lnTo>
                  <a:pt x="641825" y="386821"/>
                </a:lnTo>
                <a:cubicBezTo>
                  <a:pt x="639892" y="396486"/>
                  <a:pt x="637701" y="406150"/>
                  <a:pt x="634995" y="415556"/>
                </a:cubicBezTo>
                <a:close/>
                <a:moveTo>
                  <a:pt x="15205" y="387595"/>
                </a:moveTo>
                <a:cubicBezTo>
                  <a:pt x="13401" y="378059"/>
                  <a:pt x="11983" y="368266"/>
                  <a:pt x="11081" y="358473"/>
                </a:cubicBezTo>
                <a:lnTo>
                  <a:pt x="38914" y="355896"/>
                </a:lnTo>
                <a:cubicBezTo>
                  <a:pt x="39687" y="364787"/>
                  <a:pt x="40976" y="373678"/>
                  <a:pt x="42651" y="382440"/>
                </a:cubicBezTo>
                <a:lnTo>
                  <a:pt x="15205" y="387595"/>
                </a:lnTo>
                <a:close/>
                <a:moveTo>
                  <a:pt x="645690" y="357829"/>
                </a:moveTo>
                <a:lnTo>
                  <a:pt x="617858" y="355252"/>
                </a:lnTo>
                <a:cubicBezTo>
                  <a:pt x="618631" y="346361"/>
                  <a:pt x="619018" y="337341"/>
                  <a:pt x="619018" y="328450"/>
                </a:cubicBezTo>
                <a:lnTo>
                  <a:pt x="619018" y="327162"/>
                </a:lnTo>
                <a:lnTo>
                  <a:pt x="646979" y="327162"/>
                </a:lnTo>
                <a:lnTo>
                  <a:pt x="646979" y="328321"/>
                </a:lnTo>
                <a:cubicBezTo>
                  <a:pt x="647108" y="338243"/>
                  <a:pt x="646592" y="348036"/>
                  <a:pt x="645690" y="357829"/>
                </a:cubicBezTo>
                <a:close/>
                <a:moveTo>
                  <a:pt x="37626" y="329095"/>
                </a:moveTo>
                <a:lnTo>
                  <a:pt x="9664" y="328837"/>
                </a:lnTo>
                <a:cubicBezTo>
                  <a:pt x="9664" y="318915"/>
                  <a:pt x="10051" y="309251"/>
                  <a:pt x="10953" y="299716"/>
                </a:cubicBezTo>
                <a:lnTo>
                  <a:pt x="38785" y="302164"/>
                </a:lnTo>
                <a:cubicBezTo>
                  <a:pt x="38012" y="310797"/>
                  <a:pt x="37626" y="319688"/>
                  <a:pt x="37626" y="328450"/>
                </a:cubicBezTo>
                <a:lnTo>
                  <a:pt x="37626" y="329095"/>
                </a:lnTo>
                <a:close/>
                <a:moveTo>
                  <a:pt x="617858" y="300360"/>
                </a:moveTo>
                <a:cubicBezTo>
                  <a:pt x="616956" y="291469"/>
                  <a:pt x="615667" y="282449"/>
                  <a:pt x="613992" y="273816"/>
                </a:cubicBezTo>
                <a:lnTo>
                  <a:pt x="641438" y="268662"/>
                </a:lnTo>
                <a:cubicBezTo>
                  <a:pt x="643242" y="278197"/>
                  <a:pt x="644659" y="287990"/>
                  <a:pt x="645562" y="297783"/>
                </a:cubicBezTo>
                <a:lnTo>
                  <a:pt x="617858" y="300360"/>
                </a:lnTo>
                <a:close/>
                <a:moveTo>
                  <a:pt x="42393" y="275620"/>
                </a:moveTo>
                <a:lnTo>
                  <a:pt x="14947" y="270595"/>
                </a:lnTo>
                <a:cubicBezTo>
                  <a:pt x="16751" y="261059"/>
                  <a:pt x="18942" y="251395"/>
                  <a:pt x="21647" y="241989"/>
                </a:cubicBezTo>
                <a:lnTo>
                  <a:pt x="48578" y="249591"/>
                </a:lnTo>
                <a:cubicBezTo>
                  <a:pt x="46001" y="258096"/>
                  <a:pt x="43939" y="266858"/>
                  <a:pt x="42393" y="275620"/>
                </a:cubicBezTo>
                <a:close/>
                <a:moveTo>
                  <a:pt x="607807" y="247659"/>
                </a:moveTo>
                <a:cubicBezTo>
                  <a:pt x="605359" y="239025"/>
                  <a:pt x="602395" y="230521"/>
                  <a:pt x="599174" y="222274"/>
                </a:cubicBezTo>
                <a:lnTo>
                  <a:pt x="625202" y="212095"/>
                </a:lnTo>
                <a:cubicBezTo>
                  <a:pt x="628810" y="221114"/>
                  <a:pt x="631903" y="230521"/>
                  <a:pt x="634609" y="239927"/>
                </a:cubicBezTo>
                <a:lnTo>
                  <a:pt x="607807" y="247659"/>
                </a:lnTo>
                <a:close/>
                <a:moveTo>
                  <a:pt x="56954" y="223949"/>
                </a:moveTo>
                <a:lnTo>
                  <a:pt x="30925" y="213899"/>
                </a:lnTo>
                <a:cubicBezTo>
                  <a:pt x="34404" y="204750"/>
                  <a:pt x="38399" y="195730"/>
                  <a:pt x="42780" y="186968"/>
                </a:cubicBezTo>
                <a:lnTo>
                  <a:pt x="67778" y="199338"/>
                </a:lnTo>
                <a:cubicBezTo>
                  <a:pt x="63654" y="207456"/>
                  <a:pt x="60046" y="215703"/>
                  <a:pt x="56954" y="223949"/>
                </a:cubicBezTo>
                <a:close/>
                <a:moveTo>
                  <a:pt x="588221" y="197792"/>
                </a:moveTo>
                <a:cubicBezTo>
                  <a:pt x="584227" y="189803"/>
                  <a:pt x="579846" y="181943"/>
                  <a:pt x="575078" y="174469"/>
                </a:cubicBezTo>
                <a:lnTo>
                  <a:pt x="598787" y="159651"/>
                </a:lnTo>
                <a:cubicBezTo>
                  <a:pt x="603941" y="167898"/>
                  <a:pt x="608838" y="176531"/>
                  <a:pt x="613219" y="185293"/>
                </a:cubicBezTo>
                <a:lnTo>
                  <a:pt x="588221" y="197792"/>
                </a:lnTo>
                <a:close/>
                <a:moveTo>
                  <a:pt x="80792" y="175887"/>
                </a:moveTo>
                <a:lnTo>
                  <a:pt x="57082" y="161197"/>
                </a:lnTo>
                <a:cubicBezTo>
                  <a:pt x="62237" y="152950"/>
                  <a:pt x="67778" y="144704"/>
                  <a:pt x="73705" y="136844"/>
                </a:cubicBezTo>
                <a:lnTo>
                  <a:pt x="95997" y="153595"/>
                </a:lnTo>
                <a:cubicBezTo>
                  <a:pt x="90456" y="160939"/>
                  <a:pt x="85431" y="168413"/>
                  <a:pt x="80792" y="175887"/>
                </a:cubicBezTo>
                <a:close/>
                <a:moveTo>
                  <a:pt x="559744" y="152306"/>
                </a:moveTo>
                <a:cubicBezTo>
                  <a:pt x="554332" y="145219"/>
                  <a:pt x="548534" y="138261"/>
                  <a:pt x="542478" y="131689"/>
                </a:cubicBezTo>
                <a:lnTo>
                  <a:pt x="563095" y="112748"/>
                </a:lnTo>
                <a:cubicBezTo>
                  <a:pt x="569666" y="119964"/>
                  <a:pt x="576109" y="127566"/>
                  <a:pt x="582036" y="135297"/>
                </a:cubicBezTo>
                <a:lnTo>
                  <a:pt x="559744" y="152306"/>
                </a:lnTo>
                <a:close/>
                <a:moveTo>
                  <a:pt x="113005" y="133107"/>
                </a:moveTo>
                <a:lnTo>
                  <a:pt x="92260" y="114294"/>
                </a:lnTo>
                <a:cubicBezTo>
                  <a:pt x="98832" y="107078"/>
                  <a:pt x="105789" y="99991"/>
                  <a:pt x="113005" y="93420"/>
                </a:cubicBezTo>
                <a:lnTo>
                  <a:pt x="131818" y="114036"/>
                </a:lnTo>
                <a:cubicBezTo>
                  <a:pt x="125376" y="120092"/>
                  <a:pt x="118933" y="126535"/>
                  <a:pt x="113005" y="133107"/>
                </a:cubicBezTo>
                <a:close/>
                <a:moveTo>
                  <a:pt x="523407" y="112748"/>
                </a:moveTo>
                <a:cubicBezTo>
                  <a:pt x="516836" y="106820"/>
                  <a:pt x="509878" y="101022"/>
                  <a:pt x="502662" y="95610"/>
                </a:cubicBezTo>
                <a:lnTo>
                  <a:pt x="519413" y="73318"/>
                </a:lnTo>
                <a:cubicBezTo>
                  <a:pt x="527273" y="79246"/>
                  <a:pt x="534875" y="85559"/>
                  <a:pt x="542091" y="92002"/>
                </a:cubicBezTo>
                <a:lnTo>
                  <a:pt x="523407" y="112748"/>
                </a:lnTo>
                <a:close/>
                <a:moveTo>
                  <a:pt x="152564" y="96770"/>
                </a:moveTo>
                <a:lnTo>
                  <a:pt x="135684" y="74478"/>
                </a:lnTo>
                <a:cubicBezTo>
                  <a:pt x="143415" y="68551"/>
                  <a:pt x="151533" y="63010"/>
                  <a:pt x="159909" y="57727"/>
                </a:cubicBezTo>
                <a:lnTo>
                  <a:pt x="174727" y="81436"/>
                </a:lnTo>
                <a:cubicBezTo>
                  <a:pt x="166995" y="86333"/>
                  <a:pt x="159651" y="91487"/>
                  <a:pt x="152564" y="96770"/>
                </a:cubicBezTo>
                <a:close/>
                <a:moveTo>
                  <a:pt x="480499" y="80663"/>
                </a:moveTo>
                <a:cubicBezTo>
                  <a:pt x="472896" y="76024"/>
                  <a:pt x="465036" y="71643"/>
                  <a:pt x="457047" y="67649"/>
                </a:cubicBezTo>
                <a:lnTo>
                  <a:pt x="469417" y="42651"/>
                </a:lnTo>
                <a:cubicBezTo>
                  <a:pt x="478179" y="47032"/>
                  <a:pt x="486813" y="51800"/>
                  <a:pt x="495188" y="56954"/>
                </a:cubicBezTo>
                <a:lnTo>
                  <a:pt x="480499" y="80663"/>
                </a:lnTo>
                <a:close/>
                <a:moveTo>
                  <a:pt x="198049" y="68422"/>
                </a:moveTo>
                <a:lnTo>
                  <a:pt x="185551" y="43424"/>
                </a:lnTo>
                <a:cubicBezTo>
                  <a:pt x="194313" y="39043"/>
                  <a:pt x="203333" y="35048"/>
                  <a:pt x="212481" y="31441"/>
                </a:cubicBezTo>
                <a:lnTo>
                  <a:pt x="222661" y="57469"/>
                </a:lnTo>
                <a:cubicBezTo>
                  <a:pt x="214285" y="60691"/>
                  <a:pt x="206038" y="64427"/>
                  <a:pt x="198049" y="68422"/>
                </a:cubicBezTo>
                <a:close/>
                <a:moveTo>
                  <a:pt x="432436" y="56825"/>
                </a:moveTo>
                <a:cubicBezTo>
                  <a:pt x="424060" y="53604"/>
                  <a:pt x="415556" y="50769"/>
                  <a:pt x="406923" y="48449"/>
                </a:cubicBezTo>
                <a:lnTo>
                  <a:pt x="414525" y="21519"/>
                </a:lnTo>
                <a:cubicBezTo>
                  <a:pt x="423931" y="24096"/>
                  <a:pt x="433338" y="27317"/>
                  <a:pt x="442487" y="30796"/>
                </a:cubicBezTo>
                <a:lnTo>
                  <a:pt x="432436" y="56825"/>
                </a:lnTo>
                <a:close/>
                <a:moveTo>
                  <a:pt x="247916" y="48836"/>
                </a:moveTo>
                <a:lnTo>
                  <a:pt x="240185" y="22034"/>
                </a:lnTo>
                <a:cubicBezTo>
                  <a:pt x="249591" y="19328"/>
                  <a:pt x="259255" y="17009"/>
                  <a:pt x="268790" y="15205"/>
                </a:cubicBezTo>
                <a:lnTo>
                  <a:pt x="273945" y="42651"/>
                </a:lnTo>
                <a:cubicBezTo>
                  <a:pt x="265312" y="44326"/>
                  <a:pt x="256550" y="46388"/>
                  <a:pt x="247916" y="48836"/>
                </a:cubicBezTo>
                <a:close/>
                <a:moveTo>
                  <a:pt x="380894" y="42393"/>
                </a:moveTo>
                <a:cubicBezTo>
                  <a:pt x="372132" y="40847"/>
                  <a:pt x="363241" y="39558"/>
                  <a:pt x="354350" y="38785"/>
                </a:cubicBezTo>
                <a:lnTo>
                  <a:pt x="356798" y="10953"/>
                </a:lnTo>
                <a:cubicBezTo>
                  <a:pt x="366591" y="11855"/>
                  <a:pt x="376384" y="13143"/>
                  <a:pt x="385920" y="14947"/>
                </a:cubicBezTo>
                <a:lnTo>
                  <a:pt x="380894" y="42393"/>
                </a:lnTo>
                <a:close/>
                <a:moveTo>
                  <a:pt x="300618" y="38914"/>
                </a:moveTo>
                <a:lnTo>
                  <a:pt x="298041" y="11081"/>
                </a:lnTo>
                <a:cubicBezTo>
                  <a:pt x="307705" y="10180"/>
                  <a:pt x="317626" y="9664"/>
                  <a:pt x="327420" y="9664"/>
                </a:cubicBezTo>
                <a:lnTo>
                  <a:pt x="327549" y="37626"/>
                </a:lnTo>
                <a:cubicBezTo>
                  <a:pt x="318529" y="37626"/>
                  <a:pt x="309509" y="38141"/>
                  <a:pt x="300618" y="38914"/>
                </a:cubicBezTo>
                <a:close/>
              </a:path>
            </a:pathLst>
          </a:custGeom>
          <a:grpFill/>
          <a:ln w="9525" cap="flat">
            <a:noFill/>
            <a:prstDash val="solid"/>
            <a:miter/>
          </a:ln>
        </xdr:spPr>
        <xdr:txBody>
          <a:bodyPr wrap="square" rtlCol="0" anchor="ctr"/>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grpSp>
    <xdr:clientData/>
  </xdr:twoCellAnchor>
  <xdr:twoCellAnchor editAs="oneCell">
    <xdr:from>
      <xdr:col>2</xdr:col>
      <xdr:colOff>610337</xdr:colOff>
      <xdr:row>19</xdr:row>
      <xdr:rowOff>321782</xdr:rowOff>
    </xdr:from>
    <xdr:to>
      <xdr:col>3</xdr:col>
      <xdr:colOff>901550</xdr:colOff>
      <xdr:row>20</xdr:row>
      <xdr:rowOff>294225</xdr:rowOff>
    </xdr:to>
    <xdr:pic>
      <xdr:nvPicPr>
        <xdr:cNvPr id="115" name="Picture 114">
          <a:extLst>
            <a:ext uri="{FF2B5EF4-FFF2-40B4-BE49-F238E27FC236}">
              <a16:creationId xmlns:a16="http://schemas.microsoft.com/office/drawing/2014/main" id="{BECB4E9C-0212-45A5-A4BF-730DF5579DB4}"/>
            </a:ext>
          </a:extLst>
        </xdr:cNvPr>
        <xdr:cNvPicPr>
          <a:picLocks noChangeAspect="1"/>
        </xdr:cNvPicPr>
      </xdr:nvPicPr>
      <xdr:blipFill>
        <a:blip xmlns:r="http://schemas.openxmlformats.org/officeDocument/2006/relationships" r:embed="rId1"/>
        <a:stretch>
          <a:fillRect/>
        </a:stretch>
      </xdr:blipFill>
      <xdr:spPr>
        <a:xfrm>
          <a:off x="1285251" y="8235696"/>
          <a:ext cx="1488642" cy="614699"/>
        </a:xfrm>
        <a:prstGeom prst="rect">
          <a:avLst/>
        </a:prstGeom>
      </xdr:spPr>
    </xdr:pic>
    <xdr:clientData/>
  </xdr:twoCellAnchor>
  <xdr:twoCellAnchor editAs="oneCell">
    <xdr:from>
      <xdr:col>2</xdr:col>
      <xdr:colOff>773629</xdr:colOff>
      <xdr:row>20</xdr:row>
      <xdr:rowOff>48603</xdr:rowOff>
    </xdr:from>
    <xdr:to>
      <xdr:col>3</xdr:col>
      <xdr:colOff>569684</xdr:colOff>
      <xdr:row>21</xdr:row>
      <xdr:rowOff>187557</xdr:rowOff>
    </xdr:to>
    <xdr:pic>
      <xdr:nvPicPr>
        <xdr:cNvPr id="116" name="Picture 115">
          <a:extLst>
            <a:ext uri="{FF2B5EF4-FFF2-40B4-BE49-F238E27FC236}">
              <a16:creationId xmlns:a16="http://schemas.microsoft.com/office/drawing/2014/main" id="{C9154FAD-52B5-47BF-82A0-786E217D1194}"/>
            </a:ext>
          </a:extLst>
        </xdr:cNvPr>
        <xdr:cNvPicPr>
          <a:picLocks noChangeAspect="1"/>
        </xdr:cNvPicPr>
      </xdr:nvPicPr>
      <xdr:blipFill>
        <a:blip xmlns:r="http://schemas.openxmlformats.org/officeDocument/2006/relationships" r:embed="rId2"/>
        <a:stretch>
          <a:fillRect/>
        </a:stretch>
      </xdr:blipFill>
      <xdr:spPr>
        <a:xfrm>
          <a:off x="1448543" y="8604774"/>
          <a:ext cx="993484" cy="781213"/>
        </a:xfrm>
        <a:prstGeom prst="rect">
          <a:avLst/>
        </a:prstGeom>
      </xdr:spPr>
    </xdr:pic>
    <xdr:clientData/>
  </xdr:twoCellAnchor>
  <xdr:twoCellAnchor editAs="oneCell">
    <xdr:from>
      <xdr:col>3</xdr:col>
      <xdr:colOff>243258</xdr:colOff>
      <xdr:row>20</xdr:row>
      <xdr:rowOff>583660</xdr:rowOff>
    </xdr:from>
    <xdr:to>
      <xdr:col>3</xdr:col>
      <xdr:colOff>1205315</xdr:colOff>
      <xdr:row>21</xdr:row>
      <xdr:rowOff>381266</xdr:rowOff>
    </xdr:to>
    <xdr:pic>
      <xdr:nvPicPr>
        <xdr:cNvPr id="117" name="Picture 116">
          <a:extLst>
            <a:ext uri="{FF2B5EF4-FFF2-40B4-BE49-F238E27FC236}">
              <a16:creationId xmlns:a16="http://schemas.microsoft.com/office/drawing/2014/main" id="{69C81E82-1070-49FD-8574-9530579536C2}"/>
            </a:ext>
          </a:extLst>
        </xdr:cNvPr>
        <xdr:cNvPicPr>
          <a:picLocks noChangeAspect="1"/>
        </xdr:cNvPicPr>
      </xdr:nvPicPr>
      <xdr:blipFill>
        <a:blip xmlns:r="http://schemas.openxmlformats.org/officeDocument/2006/relationships" r:embed="rId3"/>
        <a:stretch>
          <a:fillRect/>
        </a:stretch>
      </xdr:blipFill>
      <xdr:spPr>
        <a:xfrm>
          <a:off x="2115601" y="9139831"/>
          <a:ext cx="962057" cy="439865"/>
        </a:xfrm>
        <a:prstGeom prst="rect">
          <a:avLst/>
        </a:prstGeom>
      </xdr:spPr>
    </xdr:pic>
    <xdr:clientData/>
  </xdr:twoCellAnchor>
  <xdr:twoCellAnchor editAs="oneCell">
    <xdr:from>
      <xdr:col>3</xdr:col>
      <xdr:colOff>1729098</xdr:colOff>
      <xdr:row>19</xdr:row>
      <xdr:rowOff>392407</xdr:rowOff>
    </xdr:from>
    <xdr:to>
      <xdr:col>3</xdr:col>
      <xdr:colOff>3660251</xdr:colOff>
      <xdr:row>20</xdr:row>
      <xdr:rowOff>319101</xdr:rowOff>
    </xdr:to>
    <xdr:pic>
      <xdr:nvPicPr>
        <xdr:cNvPr id="118" name="Picture 117">
          <a:extLst>
            <a:ext uri="{FF2B5EF4-FFF2-40B4-BE49-F238E27FC236}">
              <a16:creationId xmlns:a16="http://schemas.microsoft.com/office/drawing/2014/main" id="{C98CB516-AF58-4901-98DD-F08CF28EC821}"/>
            </a:ext>
          </a:extLst>
        </xdr:cNvPr>
        <xdr:cNvPicPr>
          <a:picLocks noChangeAspect="1"/>
        </xdr:cNvPicPr>
      </xdr:nvPicPr>
      <xdr:blipFill>
        <a:blip xmlns:r="http://schemas.openxmlformats.org/officeDocument/2006/relationships" r:embed="rId4"/>
        <a:stretch>
          <a:fillRect/>
        </a:stretch>
      </xdr:blipFill>
      <xdr:spPr>
        <a:xfrm>
          <a:off x="3601441" y="8306321"/>
          <a:ext cx="1931153" cy="568950"/>
        </a:xfrm>
        <a:prstGeom prst="rect">
          <a:avLst/>
        </a:prstGeom>
      </xdr:spPr>
    </xdr:pic>
    <xdr:clientData/>
  </xdr:twoCellAnchor>
  <xdr:twoCellAnchor editAs="oneCell">
    <xdr:from>
      <xdr:col>3</xdr:col>
      <xdr:colOff>3636632</xdr:colOff>
      <xdr:row>20</xdr:row>
      <xdr:rowOff>132929</xdr:rowOff>
    </xdr:from>
    <xdr:to>
      <xdr:col>5</xdr:col>
      <xdr:colOff>124928</xdr:colOff>
      <xdr:row>21</xdr:row>
      <xdr:rowOff>8911</xdr:rowOff>
    </xdr:to>
    <xdr:pic>
      <xdr:nvPicPr>
        <xdr:cNvPr id="119" name="Picture 118">
          <a:extLst>
            <a:ext uri="{FF2B5EF4-FFF2-40B4-BE49-F238E27FC236}">
              <a16:creationId xmlns:a16="http://schemas.microsoft.com/office/drawing/2014/main" id="{847B76C0-7066-44AB-85F9-27A070D06FE4}"/>
            </a:ext>
          </a:extLst>
        </xdr:cNvPr>
        <xdr:cNvPicPr>
          <a:picLocks noChangeAspect="1"/>
        </xdr:cNvPicPr>
      </xdr:nvPicPr>
      <xdr:blipFill>
        <a:blip xmlns:r="http://schemas.openxmlformats.org/officeDocument/2006/relationships" r:embed="rId5"/>
        <a:stretch>
          <a:fillRect/>
        </a:stretch>
      </xdr:blipFill>
      <xdr:spPr>
        <a:xfrm>
          <a:off x="5508975" y="8689100"/>
          <a:ext cx="1931153" cy="518241"/>
        </a:xfrm>
        <a:prstGeom prst="rect">
          <a:avLst/>
        </a:prstGeom>
      </xdr:spPr>
    </xdr:pic>
    <xdr:clientData/>
  </xdr:twoCellAnchor>
  <xdr:twoCellAnchor editAs="oneCell">
    <xdr:from>
      <xdr:col>5</xdr:col>
      <xdr:colOff>110366</xdr:colOff>
      <xdr:row>20</xdr:row>
      <xdr:rowOff>574267</xdr:rowOff>
    </xdr:from>
    <xdr:to>
      <xdr:col>8</xdr:col>
      <xdr:colOff>190948</xdr:colOff>
      <xdr:row>21</xdr:row>
      <xdr:rowOff>390658</xdr:rowOff>
    </xdr:to>
    <xdr:pic>
      <xdr:nvPicPr>
        <xdr:cNvPr id="120" name="Picture 119">
          <a:extLst>
            <a:ext uri="{FF2B5EF4-FFF2-40B4-BE49-F238E27FC236}">
              <a16:creationId xmlns:a16="http://schemas.microsoft.com/office/drawing/2014/main" id="{C5F8DE55-AD51-4F79-85CF-E58DB3A8847C}"/>
            </a:ext>
          </a:extLst>
        </xdr:cNvPr>
        <xdr:cNvPicPr>
          <a:picLocks noChangeAspect="1"/>
        </xdr:cNvPicPr>
      </xdr:nvPicPr>
      <xdr:blipFill>
        <a:blip xmlns:r="http://schemas.openxmlformats.org/officeDocument/2006/relationships" r:embed="rId6"/>
        <a:stretch>
          <a:fillRect/>
        </a:stretch>
      </xdr:blipFill>
      <xdr:spPr>
        <a:xfrm>
          <a:off x="7425566" y="9130438"/>
          <a:ext cx="1931153" cy="458650"/>
        </a:xfrm>
        <a:prstGeom prst="rect">
          <a:avLst/>
        </a:prstGeom>
      </xdr:spPr>
    </xdr:pic>
    <xdr:clientData/>
  </xdr:twoCellAnchor>
  <xdr:twoCellAnchor editAs="oneCell">
    <xdr:from>
      <xdr:col>8</xdr:col>
      <xdr:colOff>58825</xdr:colOff>
      <xdr:row>19</xdr:row>
      <xdr:rowOff>430078</xdr:rowOff>
    </xdr:from>
    <xdr:to>
      <xdr:col>12</xdr:col>
      <xdr:colOff>563410</xdr:colOff>
      <xdr:row>21</xdr:row>
      <xdr:rowOff>45744</xdr:rowOff>
    </xdr:to>
    <xdr:pic>
      <xdr:nvPicPr>
        <xdr:cNvPr id="121" name="Picture 120">
          <a:extLst>
            <a:ext uri="{FF2B5EF4-FFF2-40B4-BE49-F238E27FC236}">
              <a16:creationId xmlns:a16="http://schemas.microsoft.com/office/drawing/2014/main" id="{8D3FC611-AC9E-4C82-8BD3-DBAF7BB11BB7}"/>
            </a:ext>
          </a:extLst>
        </xdr:cNvPr>
        <xdr:cNvPicPr>
          <a:picLocks noChangeAspect="1"/>
        </xdr:cNvPicPr>
      </xdr:nvPicPr>
      <xdr:blipFill>
        <a:blip xmlns:r="http://schemas.openxmlformats.org/officeDocument/2006/relationships" r:embed="rId7"/>
        <a:stretch>
          <a:fillRect/>
        </a:stretch>
      </xdr:blipFill>
      <xdr:spPr>
        <a:xfrm>
          <a:off x="9224596" y="8343992"/>
          <a:ext cx="2942985" cy="900181"/>
        </a:xfrm>
        <a:prstGeom prst="rect">
          <a:avLst/>
        </a:prstGeom>
      </xdr:spPr>
    </xdr:pic>
    <xdr:clientData/>
  </xdr:twoCellAnchor>
  <xdr:twoCellAnchor>
    <xdr:from>
      <xdr:col>2</xdr:col>
      <xdr:colOff>653144</xdr:colOff>
      <xdr:row>22</xdr:row>
      <xdr:rowOff>239486</xdr:rowOff>
    </xdr:from>
    <xdr:to>
      <xdr:col>3</xdr:col>
      <xdr:colOff>1421251</xdr:colOff>
      <xdr:row>28</xdr:row>
      <xdr:rowOff>59661</xdr:rowOff>
    </xdr:to>
    <xdr:sp macro="" textlink="">
      <xdr:nvSpPr>
        <xdr:cNvPr id="89" name="Rectangle 88">
          <a:extLst>
            <a:ext uri="{FF2B5EF4-FFF2-40B4-BE49-F238E27FC236}">
              <a16:creationId xmlns:a16="http://schemas.microsoft.com/office/drawing/2014/main" id="{0B7C142A-F6EA-44B1-A419-5B7218588B3A}"/>
            </a:ext>
          </a:extLst>
        </xdr:cNvPr>
        <xdr:cNvSpPr>
          <a:spLocks noChangeArrowheads="1"/>
        </xdr:cNvSpPr>
      </xdr:nvSpPr>
      <xdr:spPr bwMode="auto">
        <a:xfrm>
          <a:off x="1328058" y="10080172"/>
          <a:ext cx="1965536" cy="1387718"/>
        </a:xfrm>
        <a:prstGeom prst="rect">
          <a:avLst/>
        </a:prstGeom>
        <a:noFill/>
        <a:ln w="12700" algn="ctr">
          <a:noFill/>
          <a:miter lim="800000"/>
          <a:headEnd/>
          <a:tailEnd/>
        </a:ln>
      </xdr:spPr>
      <xdr:txBody>
        <a:bodyPr wrap="square" lIns="0" tIns="0" rIns="0" anchor="t"/>
        <a:lstStyle>
          <a:defPPr>
            <a:defRPr lang="fi-FI"/>
          </a:defPPr>
          <a:lvl1pPr marL="0" algn="l" defTabSz="914377" rtl="0" eaLnBrk="1" latinLnBrk="0" hangingPunct="1">
            <a:defRPr sz="1800" kern="1200">
              <a:solidFill>
                <a:schemeClr val="tx1"/>
              </a:solidFill>
              <a:latin typeface="+mn-lt"/>
              <a:ea typeface="+mn-ea"/>
              <a:cs typeface="+mn-cs"/>
            </a:defRPr>
          </a:lvl1pPr>
          <a:lvl2pPr marL="457189" algn="l" defTabSz="914377" rtl="0" eaLnBrk="1" latinLnBrk="0" hangingPunct="1">
            <a:defRPr sz="1800" kern="1200">
              <a:solidFill>
                <a:schemeClr val="tx1"/>
              </a:solidFill>
              <a:latin typeface="+mn-lt"/>
              <a:ea typeface="+mn-ea"/>
              <a:cs typeface="+mn-cs"/>
            </a:defRPr>
          </a:lvl2pPr>
          <a:lvl3pPr marL="914377" algn="l" defTabSz="914377" rtl="0" eaLnBrk="1" latinLnBrk="0" hangingPunct="1">
            <a:defRPr sz="1800" kern="1200">
              <a:solidFill>
                <a:schemeClr val="tx1"/>
              </a:solidFill>
              <a:latin typeface="+mn-lt"/>
              <a:ea typeface="+mn-ea"/>
              <a:cs typeface="+mn-cs"/>
            </a:defRPr>
          </a:lvl3pPr>
          <a:lvl4pPr marL="1371566" algn="l" defTabSz="914377" rtl="0" eaLnBrk="1" latinLnBrk="0" hangingPunct="1">
            <a:defRPr sz="1800" kern="1200">
              <a:solidFill>
                <a:schemeClr val="tx1"/>
              </a:solidFill>
              <a:latin typeface="+mn-lt"/>
              <a:ea typeface="+mn-ea"/>
              <a:cs typeface="+mn-cs"/>
            </a:defRPr>
          </a:lvl4pPr>
          <a:lvl5pPr marL="1828754" algn="l" defTabSz="914377" rtl="0" eaLnBrk="1" latinLnBrk="0" hangingPunct="1">
            <a:defRPr sz="1800" kern="1200">
              <a:solidFill>
                <a:schemeClr val="tx1"/>
              </a:solidFill>
              <a:latin typeface="+mn-lt"/>
              <a:ea typeface="+mn-ea"/>
              <a:cs typeface="+mn-cs"/>
            </a:defRPr>
          </a:lvl5pPr>
          <a:lvl6pPr marL="2285943" algn="l" defTabSz="914377" rtl="0" eaLnBrk="1" latinLnBrk="0" hangingPunct="1">
            <a:defRPr sz="1800" kern="1200">
              <a:solidFill>
                <a:schemeClr val="tx1"/>
              </a:solidFill>
              <a:latin typeface="+mn-lt"/>
              <a:ea typeface="+mn-ea"/>
              <a:cs typeface="+mn-cs"/>
            </a:defRPr>
          </a:lvl6pPr>
          <a:lvl7pPr marL="2743131" algn="l" defTabSz="914377" rtl="0" eaLnBrk="1" latinLnBrk="0" hangingPunct="1">
            <a:defRPr sz="1800" kern="1200">
              <a:solidFill>
                <a:schemeClr val="tx1"/>
              </a:solidFill>
              <a:latin typeface="+mn-lt"/>
              <a:ea typeface="+mn-ea"/>
              <a:cs typeface="+mn-cs"/>
            </a:defRPr>
          </a:lvl7pPr>
          <a:lvl8pPr marL="3200320" algn="l" defTabSz="914377" rtl="0" eaLnBrk="1" latinLnBrk="0" hangingPunct="1">
            <a:defRPr sz="1800" kern="1200">
              <a:solidFill>
                <a:schemeClr val="tx1"/>
              </a:solidFill>
              <a:latin typeface="+mn-lt"/>
              <a:ea typeface="+mn-ea"/>
              <a:cs typeface="+mn-cs"/>
            </a:defRPr>
          </a:lvl8pPr>
          <a:lvl9pPr marL="3657509" algn="l" defTabSz="914377" rtl="0" eaLnBrk="1" latinLnBrk="0" hangingPunct="1">
            <a:defRPr sz="1800" kern="1200">
              <a:solidFill>
                <a:schemeClr val="tx1"/>
              </a:solidFill>
              <a:latin typeface="+mn-lt"/>
              <a:ea typeface="+mn-ea"/>
              <a:cs typeface="+mn-cs"/>
            </a:defRPr>
          </a:lvl9pPr>
        </a:lstStyle>
        <a:p>
          <a:pPr marL="180000" indent="-180000">
            <a:spcAft>
              <a:spcPts val="600"/>
            </a:spcAft>
            <a:buFont typeface="Arial" panose="020B0604020202020204" pitchFamily="34" charset="0"/>
            <a:buChar char="•"/>
            <a:defRPr/>
          </a:pPr>
          <a:r>
            <a:rPr lang="en-US" sz="1000" b="1">
              <a:solidFill>
                <a:schemeClr val="tx1">
                  <a:lumMod val="85000"/>
                  <a:lumOff val="15000"/>
                </a:schemeClr>
              </a:solidFill>
            </a:rPr>
            <a:t>Huom.</a:t>
          </a:r>
          <a:r>
            <a:rPr lang="en-US" sz="1000" b="1" baseline="0">
              <a:solidFill>
                <a:schemeClr val="tx1">
                  <a:lumMod val="85000"/>
                  <a:lumOff val="15000"/>
                </a:schemeClr>
              </a:solidFill>
            </a:rPr>
            <a:t> </a:t>
          </a:r>
          <a:r>
            <a:rPr lang="en-US" sz="1000" b="1">
              <a:solidFill>
                <a:schemeClr val="tx1">
                  <a:lumMod val="85000"/>
                  <a:lumOff val="15000"/>
                </a:schemeClr>
              </a:solidFill>
            </a:rPr>
            <a:t>korostettu teksti:</a:t>
          </a:r>
          <a:r>
            <a:rPr lang="en-US" sz="1000" b="1" baseline="0">
              <a:solidFill>
                <a:schemeClr val="tx1">
                  <a:lumMod val="85000"/>
                  <a:lumOff val="15000"/>
                </a:schemeClr>
              </a:solidFill>
            </a:rPr>
            <a:t> </a:t>
          </a:r>
          <a:r>
            <a:rPr lang="en-US" sz="1000" b="0">
              <a:solidFill>
                <a:schemeClr val="tx1">
                  <a:lumMod val="85000"/>
                  <a:lumOff val="15000"/>
                </a:schemeClr>
              </a:solidFill>
            </a:rPr>
            <a:t>työkalun toiminnan kannalta välttämättömien</a:t>
          </a:r>
          <a:r>
            <a:rPr lang="en-US" sz="1000" b="0" baseline="0">
              <a:solidFill>
                <a:schemeClr val="tx1">
                  <a:lumMod val="85000"/>
                  <a:lumOff val="15000"/>
                </a:schemeClr>
              </a:solidFill>
            </a:rPr>
            <a:t> arvojen määrittäminen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860426</xdr:colOff>
      <xdr:row>0</xdr:row>
      <xdr:rowOff>0</xdr:rowOff>
    </xdr:from>
    <xdr:to>
      <xdr:col>12</xdr:col>
      <xdr:colOff>0</xdr:colOff>
      <xdr:row>18</xdr:row>
      <xdr:rowOff>88900</xdr:rowOff>
    </xdr:to>
    <xdr:graphicFrame macro="">
      <xdr:nvGraphicFramePr>
        <xdr:cNvPr id="8" name="Chart 7">
          <a:extLst>
            <a:ext uri="{FF2B5EF4-FFF2-40B4-BE49-F238E27FC236}">
              <a16:creationId xmlns:a16="http://schemas.microsoft.com/office/drawing/2014/main" id="{CBC6F83D-D3E0-41B1-A9F1-47365A57C4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12700</xdr:colOff>
      <xdr:row>0</xdr:row>
      <xdr:rowOff>0</xdr:rowOff>
    </xdr:from>
    <xdr:to>
      <xdr:col>20</xdr:col>
      <xdr:colOff>12700</xdr:colOff>
      <xdr:row>18</xdr:row>
      <xdr:rowOff>88900</xdr:rowOff>
    </xdr:to>
    <xdr:graphicFrame macro="">
      <xdr:nvGraphicFramePr>
        <xdr:cNvPr id="3" name="Chart 2">
          <a:extLst>
            <a:ext uri="{FF2B5EF4-FFF2-40B4-BE49-F238E27FC236}">
              <a16:creationId xmlns:a16="http://schemas.microsoft.com/office/drawing/2014/main" id="{6694B16A-8731-421E-95B2-301903C367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25400</xdr:colOff>
      <xdr:row>0</xdr:row>
      <xdr:rowOff>0</xdr:rowOff>
    </xdr:from>
    <xdr:to>
      <xdr:col>28</xdr:col>
      <xdr:colOff>25400</xdr:colOff>
      <xdr:row>18</xdr:row>
      <xdr:rowOff>76200</xdr:rowOff>
    </xdr:to>
    <xdr:graphicFrame macro="">
      <xdr:nvGraphicFramePr>
        <xdr:cNvPr id="4" name="Chart 3">
          <a:extLst>
            <a:ext uri="{FF2B5EF4-FFF2-40B4-BE49-F238E27FC236}">
              <a16:creationId xmlns:a16="http://schemas.microsoft.com/office/drawing/2014/main" id="{667E663A-806B-4C9C-A056-5ACD93B376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elttari Tuomas (DVV)" refreshedDate="44603.586908333331" createdVersion="6" refreshedVersion="6" minRefreshableVersion="3" recordCount="104" xr:uid="{EF02E40C-9CA6-4604-BCB2-5033A8F65490}">
  <cacheSource type="worksheet">
    <worksheetSource ref="AA20:AA124" sheet="1 - Luokittelu ja raportti"/>
  </cacheSource>
  <cacheFields count="1">
    <cacheField name="Kriittisyysluokka" numFmtId="0">
      <sharedItems containsBlank="1" containsMixedTypes="1" containsNumber="1" containsInteger="1" minValue="1" maxValue="3" count="5">
        <m/>
        <n v="1"/>
        <n v="2"/>
        <n v="3"/>
        <s v=""/>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elttari Tuomas (DVV)" refreshedDate="44603.586908564816" createdVersion="6" refreshedVersion="6" minRefreshableVersion="3" recordCount="104" xr:uid="{CFFF4B44-1118-486F-AA5E-B8B016D416A1}">
  <cacheSource type="worksheet">
    <worksheetSource ref="S20:S124" sheet="1 - Luokittelu ja raportti"/>
  </cacheSource>
  <cacheFields count="1">
    <cacheField name="Kriittisyysluokka" numFmtId="0">
      <sharedItems containsBlank="1" containsMixedTypes="1" containsNumber="1" containsInteger="1" minValue="1" maxValue="3" count="5">
        <m/>
        <n v="1"/>
        <n v="2"/>
        <n v="3"/>
        <s v=""/>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elttari Tuomas (DVV)" refreshedDate="44603.586908796293" createdVersion="6" refreshedVersion="6" minRefreshableVersion="3" recordCount="23" xr:uid="{52ABD0D8-0602-4249-936E-34FE69121713}">
  <cacheSource type="worksheet">
    <worksheetSource ref="K20:K43" sheet="1 - Luokittelu ja raportti"/>
  </cacheSource>
  <cacheFields count="1">
    <cacheField name="Kriittisyysluokka" numFmtId="0">
      <sharedItems containsBlank="1" containsMixedTypes="1" containsNumber="1" containsInteger="1" minValue="1" maxValue="3" count="5">
        <m/>
        <n v="2"/>
        <n v="3"/>
        <s v=""/>
        <n v="1"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4">
  <r>
    <x v="0"/>
  </r>
  <r>
    <x v="0"/>
  </r>
  <r>
    <x v="0"/>
  </r>
  <r>
    <x v="1"/>
  </r>
  <r>
    <x v="2"/>
  </r>
  <r>
    <x v="2"/>
  </r>
  <r>
    <x v="3"/>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4">
  <r>
    <x v="0"/>
  </r>
  <r>
    <x v="0"/>
  </r>
  <r>
    <x v="0"/>
  </r>
  <r>
    <x v="1"/>
  </r>
  <r>
    <x v="1"/>
  </r>
  <r>
    <x v="1"/>
  </r>
  <r>
    <x v="2"/>
  </r>
  <r>
    <x v="3"/>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r>
    <x v="4"/>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
  <r>
    <x v="0"/>
  </r>
  <r>
    <x v="0"/>
  </r>
  <r>
    <x v="0"/>
  </r>
  <r>
    <x v="1"/>
  </r>
  <r>
    <x v="1"/>
  </r>
  <r>
    <x v="2"/>
  </r>
  <r>
    <x v="3"/>
  </r>
  <r>
    <x v="3"/>
  </r>
  <r>
    <x v="3"/>
  </r>
  <r>
    <x v="3"/>
  </r>
  <r>
    <x v="3"/>
  </r>
  <r>
    <x v="3"/>
  </r>
  <r>
    <x v="3"/>
  </r>
  <r>
    <x v="3"/>
  </r>
  <r>
    <x v="3"/>
  </r>
  <r>
    <x v="3"/>
  </r>
  <r>
    <x v="3"/>
  </r>
  <r>
    <x v="3"/>
  </r>
  <r>
    <x v="3"/>
  </r>
  <r>
    <x v="3"/>
  </r>
  <r>
    <x v="3"/>
  </r>
  <r>
    <x v="3"/>
  </r>
  <r>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06A604D-B49D-4882-B52D-27CB46CAD0BF}" name="PivotTable17"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2">
  <location ref="G5:H8" firstHeaderRow="1" firstDataRow="1" firstDataCol="1"/>
  <pivotFields count="1">
    <pivotField axis="axisRow" dataField="1" showAll="0">
      <items count="6">
        <item m="1" x="4"/>
        <item x="1"/>
        <item x="2"/>
        <item h="1" x="3"/>
        <item h="1" x="0"/>
        <item t="default"/>
      </items>
    </pivotField>
  </pivotFields>
  <rowFields count="1">
    <field x="0"/>
  </rowFields>
  <rowItems count="3">
    <i>
      <x v="1"/>
    </i>
    <i>
      <x v="2"/>
    </i>
    <i t="grand">
      <x/>
    </i>
  </rowItems>
  <colItems count="1">
    <i/>
  </colItems>
  <dataFields count="1">
    <dataField name="Count of Kriittisyysluokka" fld="0" subtotal="count" baseField="0" baseItem="0"/>
  </dataFields>
  <chartFormats count="4">
    <chartFormat chart="1" format="3" series="1">
      <pivotArea type="data" outline="0" fieldPosition="0">
        <references count="1">
          <reference field="4294967294" count="1" selected="0">
            <x v="0"/>
          </reference>
        </references>
      </pivotArea>
    </chartFormat>
    <chartFormat chart="1" format="4">
      <pivotArea type="data" outline="0" fieldPosition="0">
        <references count="2">
          <reference field="4294967294" count="1" selected="0">
            <x v="0"/>
          </reference>
          <reference field="0" count="1" selected="0">
            <x v="0"/>
          </reference>
        </references>
      </pivotArea>
    </chartFormat>
    <chartFormat chart="1" format="5">
      <pivotArea type="data" outline="0" fieldPosition="0">
        <references count="2">
          <reference field="4294967294" count="1" selected="0">
            <x v="0"/>
          </reference>
          <reference field="0" count="1" selected="0">
            <x v="1"/>
          </reference>
        </references>
      </pivotArea>
    </chartFormat>
    <chartFormat chart="1" format="6">
      <pivotArea type="data" outline="0" fieldPosition="0">
        <references count="2">
          <reference field="4294967294" count="1" selected="0">
            <x v="0"/>
          </reference>
          <reference field="0"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EC83E92-B3A5-4E2B-A27E-714F6BEF354C}"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V1:W5" firstHeaderRow="1" firstDataRow="1" firstDataCol="1"/>
  <pivotFields count="1">
    <pivotField axis="axisRow" dataField="1" showAll="0">
      <items count="6">
        <item x="1"/>
        <item x="2"/>
        <item x="3"/>
        <item h="1" x="4"/>
        <item h="1" x="0"/>
        <item t="default"/>
      </items>
    </pivotField>
  </pivotFields>
  <rowFields count="1">
    <field x="0"/>
  </rowFields>
  <rowItems count="4">
    <i>
      <x/>
    </i>
    <i>
      <x v="1"/>
    </i>
    <i>
      <x v="2"/>
    </i>
    <i t="grand">
      <x/>
    </i>
  </rowItems>
  <colItems count="1">
    <i/>
  </colItems>
  <dataFields count="1">
    <dataField name="Count of Kriittisyysluokka" fld="0" subtotal="count" baseField="0" baseItem="0"/>
  </dataField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0" count="1" selected="0">
            <x v="2"/>
          </reference>
        </references>
      </pivotArea>
    </chartFormat>
    <chartFormat chart="0" format="2">
      <pivotArea type="data" outline="0" fieldPosition="0">
        <references count="2">
          <reference field="4294967294" count="1" selected="0">
            <x v="0"/>
          </reference>
          <reference field="0" count="1" selected="0">
            <x v="1"/>
          </reference>
        </references>
      </pivotArea>
    </chartFormat>
    <chartFormat chart="0" format="3">
      <pivotArea type="data" outline="0" fieldPosition="0">
        <references count="2">
          <reference field="4294967294" count="1" selected="0">
            <x v="0"/>
          </reference>
          <reference field="0"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9A4A9BE-9C14-49FE-BE4E-5A95C2D3D52E}" name="PivotTable2"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N1:O5" firstHeaderRow="1" firstDataRow="1" firstDataCol="1"/>
  <pivotFields count="1">
    <pivotField axis="axisRow" dataField="1" showAll="0">
      <items count="6">
        <item x="1"/>
        <item x="2"/>
        <item x="3"/>
        <item h="1" x="4"/>
        <item h="1" x="0"/>
        <item t="default"/>
      </items>
    </pivotField>
  </pivotFields>
  <rowFields count="1">
    <field x="0"/>
  </rowFields>
  <rowItems count="4">
    <i>
      <x/>
    </i>
    <i>
      <x v="1"/>
    </i>
    <i>
      <x v="2"/>
    </i>
    <i t="grand">
      <x/>
    </i>
  </rowItems>
  <colItems count="1">
    <i/>
  </colItems>
  <dataFields count="1">
    <dataField name="Count of Kriittisyysluokka" fld="0" subtotal="count" baseField="0" baseItem="0"/>
  </dataField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0" count="1" selected="0">
            <x v="0"/>
          </reference>
        </references>
      </pivotArea>
    </chartFormat>
    <chartFormat chart="0" format="2">
      <pivotArea type="data" outline="0" fieldPosition="0">
        <references count="2">
          <reference field="4294967294" count="1" selected="0">
            <x v="0"/>
          </reference>
          <reference field="0" count="1" selected="0">
            <x v="1"/>
          </reference>
        </references>
      </pivotArea>
    </chartFormat>
    <chartFormat chart="0" format="3">
      <pivotArea type="data" outline="0" fieldPosition="0">
        <references count="2">
          <reference field="4294967294" count="1" selected="0">
            <x v="0"/>
          </reference>
          <reference field="0"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comments" Target="../comments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14A8D-AD9C-4FF4-8091-B7C8BA406422}">
  <sheetPr>
    <tabColor rgb="FF00B050"/>
  </sheetPr>
  <dimension ref="A1:AA31"/>
  <sheetViews>
    <sheetView tabSelected="1" zoomScale="70" zoomScaleNormal="70" workbookViewId="0">
      <selection sqref="A1:XFD1"/>
    </sheetView>
  </sheetViews>
  <sheetFormatPr defaultRowHeight="14.4" x14ac:dyDescent="0.3"/>
  <cols>
    <col min="1" max="1" width="5.109375" customWidth="1"/>
    <col min="2" max="2" width="4.77734375" customWidth="1"/>
    <col min="3" max="3" width="17.44140625" customWidth="1"/>
    <col min="4" max="4" width="58.77734375" bestFit="1" customWidth="1"/>
    <col min="5" max="5" width="20.6640625" customWidth="1"/>
    <col min="7" max="7" width="9.21875" customWidth="1"/>
    <col min="8" max="8" width="8.88671875" customWidth="1"/>
    <col min="16" max="16" width="8.88671875" customWidth="1"/>
  </cols>
  <sheetData>
    <row r="1" spans="1:27" x14ac:dyDescent="0.3">
      <c r="A1" s="46"/>
      <c r="F1" s="46"/>
      <c r="G1" s="46"/>
      <c r="H1" s="46"/>
      <c r="I1" s="46"/>
      <c r="J1" s="46"/>
      <c r="K1" s="46"/>
      <c r="L1" s="46"/>
      <c r="M1" s="46"/>
      <c r="N1" s="46"/>
      <c r="O1" s="46"/>
      <c r="P1" s="46"/>
      <c r="Q1" s="46"/>
      <c r="R1" s="46"/>
      <c r="S1" s="46"/>
      <c r="T1" s="46"/>
      <c r="U1" s="46"/>
      <c r="V1" s="46"/>
      <c r="W1" s="46"/>
      <c r="X1" s="46"/>
      <c r="Y1" s="46"/>
      <c r="Z1" s="46"/>
      <c r="AA1" s="46"/>
    </row>
    <row r="2" spans="1:27" ht="45" customHeight="1" x14ac:dyDescent="0.3">
      <c r="A2" s="46"/>
      <c r="B2" s="63" t="s">
        <v>14</v>
      </c>
      <c r="C2" s="63"/>
      <c r="D2" s="75"/>
      <c r="E2" s="76"/>
      <c r="F2" s="46"/>
      <c r="G2" s="77" t="s">
        <v>54</v>
      </c>
      <c r="H2" s="77"/>
      <c r="I2" s="77"/>
      <c r="J2" s="77"/>
      <c r="K2" s="77"/>
      <c r="L2" s="77"/>
      <c r="M2" s="77"/>
      <c r="N2" s="77"/>
      <c r="O2" s="77"/>
      <c r="P2" s="77"/>
      <c r="Q2" s="46"/>
      <c r="R2" s="46"/>
      <c r="S2" s="46"/>
      <c r="T2" s="46"/>
      <c r="U2" s="46"/>
      <c r="V2" s="46"/>
      <c r="W2" s="46"/>
      <c r="X2" s="46"/>
      <c r="Y2" s="46"/>
      <c r="Z2" s="46"/>
      <c r="AA2" s="62"/>
    </row>
    <row r="3" spans="1:27" ht="44.4" customHeight="1" x14ac:dyDescent="0.3">
      <c r="A3" s="46"/>
      <c r="B3" s="64" t="s">
        <v>120</v>
      </c>
      <c r="C3" s="65"/>
      <c r="D3" s="75"/>
      <c r="E3" s="76"/>
      <c r="F3" s="46"/>
      <c r="G3" s="78" t="s">
        <v>53</v>
      </c>
      <c r="H3" s="79"/>
      <c r="I3" s="80"/>
      <c r="J3" s="77" t="s">
        <v>33</v>
      </c>
      <c r="K3" s="77"/>
      <c r="L3" s="77"/>
      <c r="M3" s="77"/>
      <c r="N3" s="77"/>
      <c r="O3" s="77"/>
      <c r="P3" s="77"/>
      <c r="Q3" s="46"/>
      <c r="R3" s="46"/>
      <c r="S3" s="46"/>
      <c r="T3" s="46"/>
      <c r="U3" s="46"/>
      <c r="V3" s="46"/>
      <c r="W3" s="46"/>
      <c r="X3" s="46"/>
      <c r="Y3" s="46"/>
      <c r="Z3" s="46"/>
      <c r="AA3" s="62"/>
    </row>
    <row r="4" spans="1:27" ht="44.4" customHeight="1" x14ac:dyDescent="0.3">
      <c r="A4" s="46"/>
      <c r="B4" s="66" t="s">
        <v>119</v>
      </c>
      <c r="C4" s="67"/>
      <c r="D4" s="82"/>
      <c r="E4" s="83"/>
      <c r="F4" s="46"/>
      <c r="G4" s="81">
        <v>0</v>
      </c>
      <c r="H4" s="81"/>
      <c r="I4" s="81"/>
      <c r="J4" s="71" t="s">
        <v>108</v>
      </c>
      <c r="K4" s="71"/>
      <c r="L4" s="71"/>
      <c r="M4" s="71"/>
      <c r="N4" s="71"/>
      <c r="O4" s="71"/>
      <c r="P4" s="71"/>
      <c r="Q4" s="46"/>
      <c r="R4" s="46"/>
      <c r="S4" s="46"/>
      <c r="T4" s="46"/>
      <c r="U4" s="46"/>
      <c r="V4" s="46"/>
      <c r="W4" s="46"/>
      <c r="X4" s="46"/>
      <c r="Y4" s="46"/>
      <c r="Z4" s="46"/>
      <c r="AA4" s="62"/>
    </row>
    <row r="5" spans="1:27" ht="44.4" customHeight="1" x14ac:dyDescent="0.3">
      <c r="A5" s="46"/>
      <c r="B5" s="68"/>
      <c r="C5" s="69"/>
      <c r="D5" s="84"/>
      <c r="E5" s="85"/>
      <c r="F5" s="46"/>
      <c r="G5" s="70">
        <v>1</v>
      </c>
      <c r="H5" s="70"/>
      <c r="I5" s="70"/>
      <c r="J5" s="72" t="s">
        <v>56</v>
      </c>
      <c r="K5" s="72"/>
      <c r="L5" s="72"/>
      <c r="M5" s="72"/>
      <c r="N5" s="72"/>
      <c r="O5" s="72"/>
      <c r="P5" s="72"/>
      <c r="Q5" s="46"/>
      <c r="R5" s="46"/>
      <c r="S5" s="46"/>
      <c r="T5" s="46"/>
      <c r="U5" s="46"/>
      <c r="V5" s="46"/>
      <c r="W5" s="46"/>
      <c r="X5" s="46"/>
      <c r="Y5" s="46"/>
      <c r="Z5" s="46"/>
      <c r="AA5" s="62"/>
    </row>
    <row r="6" spans="1:27" ht="44.4" customHeight="1" x14ac:dyDescent="0.3">
      <c r="A6" s="46"/>
      <c r="B6" s="63" t="s">
        <v>15</v>
      </c>
      <c r="C6" s="63"/>
      <c r="D6" s="75"/>
      <c r="E6" s="76"/>
      <c r="F6" s="46"/>
      <c r="G6" s="70">
        <v>2</v>
      </c>
      <c r="H6" s="70"/>
      <c r="I6" s="70"/>
      <c r="J6" s="72" t="s">
        <v>58</v>
      </c>
      <c r="K6" s="72"/>
      <c r="L6" s="72"/>
      <c r="M6" s="72"/>
      <c r="N6" s="72"/>
      <c r="O6" s="72"/>
      <c r="P6" s="72"/>
      <c r="Q6" s="46"/>
      <c r="R6" s="46"/>
      <c r="S6" s="46"/>
      <c r="T6" s="46"/>
      <c r="U6" s="46"/>
      <c r="V6" s="46"/>
      <c r="W6" s="46"/>
      <c r="X6" s="46"/>
      <c r="Y6" s="46"/>
      <c r="Z6" s="46"/>
      <c r="AA6" s="62"/>
    </row>
    <row r="7" spans="1:27" ht="44.4" customHeight="1" x14ac:dyDescent="0.3">
      <c r="A7" s="46"/>
      <c r="B7" s="63" t="s">
        <v>22</v>
      </c>
      <c r="C7" s="63"/>
      <c r="D7" s="73"/>
      <c r="E7" s="74"/>
      <c r="F7" s="46"/>
      <c r="G7" s="70">
        <v>3</v>
      </c>
      <c r="H7" s="70"/>
      <c r="I7" s="70"/>
      <c r="J7" s="72" t="s">
        <v>57</v>
      </c>
      <c r="K7" s="72"/>
      <c r="L7" s="72"/>
      <c r="M7" s="72"/>
      <c r="N7" s="72"/>
      <c r="O7" s="72"/>
      <c r="P7" s="72"/>
      <c r="Q7" s="46"/>
      <c r="R7" s="46"/>
      <c r="S7" s="46"/>
      <c r="T7" s="46"/>
      <c r="U7" s="46"/>
      <c r="V7" s="46"/>
      <c r="W7" s="46"/>
      <c r="X7" s="46"/>
      <c r="Y7" s="46"/>
      <c r="Z7" s="46"/>
      <c r="AA7" s="62"/>
    </row>
    <row r="8" spans="1:27" ht="44.4" customHeight="1" x14ac:dyDescent="0.3">
      <c r="A8" s="46"/>
      <c r="B8" s="63" t="s">
        <v>16</v>
      </c>
      <c r="C8" s="63"/>
      <c r="D8" s="75"/>
      <c r="E8" s="76"/>
      <c r="F8" s="46"/>
      <c r="G8" s="70">
        <v>4</v>
      </c>
      <c r="H8" s="70"/>
      <c r="I8" s="70"/>
      <c r="J8" s="72" t="s">
        <v>55</v>
      </c>
      <c r="K8" s="72"/>
      <c r="L8" s="72"/>
      <c r="M8" s="72"/>
      <c r="N8" s="72"/>
      <c r="O8" s="72"/>
      <c r="P8" s="72"/>
      <c r="Q8" s="46"/>
      <c r="R8" s="46"/>
      <c r="S8" s="46"/>
      <c r="T8" s="46"/>
      <c r="U8" s="46"/>
      <c r="V8" s="46"/>
      <c r="W8" s="46"/>
      <c r="X8" s="46"/>
      <c r="Y8" s="46"/>
      <c r="Z8" s="46"/>
      <c r="AA8" s="62"/>
    </row>
    <row r="9" spans="1:27" ht="21" customHeight="1" x14ac:dyDescent="0.3">
      <c r="A9" s="46"/>
      <c r="B9" s="46"/>
      <c r="C9" s="46"/>
      <c r="D9" s="46"/>
      <c r="E9" s="46"/>
      <c r="F9" s="46"/>
      <c r="G9" s="46"/>
      <c r="H9" s="46"/>
      <c r="I9" s="46"/>
      <c r="J9" s="46"/>
      <c r="K9" s="46"/>
      <c r="L9" s="46"/>
      <c r="M9" s="46"/>
      <c r="N9" s="46"/>
      <c r="O9" s="46"/>
      <c r="P9" s="46"/>
      <c r="Q9" s="46"/>
      <c r="R9" s="46"/>
      <c r="S9" s="46"/>
      <c r="T9" s="46"/>
      <c r="U9" s="46"/>
      <c r="V9" s="46"/>
      <c r="W9" s="46"/>
      <c r="X9" s="46"/>
      <c r="Y9" s="46"/>
      <c r="Z9" s="46"/>
      <c r="AA9" s="62"/>
    </row>
    <row r="10" spans="1:27" ht="21" customHeight="1" x14ac:dyDescent="0.3">
      <c r="A10" s="46"/>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62"/>
    </row>
    <row r="11" spans="1:27" x14ac:dyDescent="0.3">
      <c r="A11" s="46"/>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62"/>
    </row>
    <row r="12" spans="1:27" x14ac:dyDescent="0.3">
      <c r="A12" s="46"/>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62"/>
    </row>
    <row r="13" spans="1:27" ht="15.6" customHeight="1" x14ac:dyDescent="0.3">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62"/>
    </row>
    <row r="14" spans="1:27" x14ac:dyDescent="0.3">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62"/>
    </row>
    <row r="15" spans="1:27" x14ac:dyDescent="0.3">
      <c r="A15" s="46"/>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62"/>
    </row>
    <row r="16" spans="1:27" ht="43.2" customHeight="1" x14ac:dyDescent="0.3">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62"/>
    </row>
    <row r="17" spans="1:27" ht="43.2" customHeight="1" x14ac:dyDescent="0.3">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62"/>
    </row>
    <row r="18" spans="1:27" ht="43.2" customHeight="1" x14ac:dyDescent="0.3">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62"/>
    </row>
    <row r="19" spans="1:27" ht="50.4" customHeight="1" x14ac:dyDescent="0.3">
      <c r="A19" s="46"/>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62"/>
    </row>
    <row r="20" spans="1:27" ht="50.4" customHeight="1" x14ac:dyDescent="0.3">
      <c r="A20" s="46"/>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62"/>
    </row>
    <row r="21" spans="1:27" ht="50.4" customHeight="1" x14ac:dyDescent="0.3">
      <c r="A21" s="46"/>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62"/>
    </row>
    <row r="22" spans="1:27" ht="50.4" customHeight="1" x14ac:dyDescent="0.3">
      <c r="A22" s="46"/>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62"/>
    </row>
    <row r="23" spans="1:27" ht="50.4" customHeight="1" x14ac:dyDescent="0.3">
      <c r="A23" s="46"/>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62"/>
    </row>
    <row r="24" spans="1:27" x14ac:dyDescent="0.3">
      <c r="A24" s="46"/>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62"/>
    </row>
    <row r="25" spans="1:27" x14ac:dyDescent="0.3">
      <c r="A25" s="46"/>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62"/>
    </row>
    <row r="26" spans="1:27" x14ac:dyDescent="0.3">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row>
    <row r="27" spans="1:27" x14ac:dyDescent="0.3">
      <c r="A27" s="46"/>
      <c r="B27" s="46"/>
      <c r="C27" s="46"/>
      <c r="D27" s="46"/>
      <c r="E27" s="46"/>
      <c r="F27" s="46"/>
      <c r="G27" s="46"/>
      <c r="H27" s="46"/>
      <c r="I27" s="46"/>
      <c r="J27" s="46"/>
      <c r="K27" s="46"/>
      <c r="L27" s="46"/>
      <c r="M27" s="46"/>
      <c r="N27" s="46"/>
      <c r="O27" s="46"/>
      <c r="P27" s="46"/>
      <c r="Q27" s="46"/>
      <c r="R27" s="46"/>
      <c r="S27" s="46"/>
      <c r="T27" s="46"/>
      <c r="U27" s="46"/>
      <c r="V27" s="46"/>
      <c r="W27" s="46"/>
      <c r="X27" s="46"/>
      <c r="Y27" s="46"/>
      <c r="Z27" s="46"/>
    </row>
    <row r="28" spans="1:27" x14ac:dyDescent="0.3">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27" x14ac:dyDescent="0.3">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row>
    <row r="30" spans="1:27" x14ac:dyDescent="0.3">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row>
    <row r="31" spans="1:27" x14ac:dyDescent="0.3">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row>
  </sheetData>
  <sheetProtection sheet="1" objects="1" scenarios="1"/>
  <mergeCells count="26">
    <mergeCell ref="D2:E2"/>
    <mergeCell ref="D3:E3"/>
    <mergeCell ref="D4:E4"/>
    <mergeCell ref="D5:E5"/>
    <mergeCell ref="D6:E6"/>
    <mergeCell ref="G2:P2"/>
    <mergeCell ref="J3:P3"/>
    <mergeCell ref="J5:P5"/>
    <mergeCell ref="J6:P6"/>
    <mergeCell ref="J7:P7"/>
    <mergeCell ref="G3:I3"/>
    <mergeCell ref="G4:I4"/>
    <mergeCell ref="G5:I5"/>
    <mergeCell ref="G6:I6"/>
    <mergeCell ref="G7:I7"/>
    <mergeCell ref="G8:I8"/>
    <mergeCell ref="J4:P4"/>
    <mergeCell ref="J8:P8"/>
    <mergeCell ref="B8:C8"/>
    <mergeCell ref="D7:E7"/>
    <mergeCell ref="D8:E8"/>
    <mergeCell ref="B2:C2"/>
    <mergeCell ref="B3:C3"/>
    <mergeCell ref="B6:C6"/>
    <mergeCell ref="B7:C7"/>
    <mergeCell ref="B4:C5"/>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DA14A-63F1-4773-B247-C739DE0016B6}">
  <sheetPr>
    <tabColor rgb="FF92D050"/>
  </sheetPr>
  <dimension ref="B1:AB126"/>
  <sheetViews>
    <sheetView zoomScale="60" zoomScaleNormal="60" workbookViewId="0">
      <selection activeCell="B2" sqref="B2"/>
    </sheetView>
  </sheetViews>
  <sheetFormatPr defaultRowHeight="14.4" outlineLevelCol="1" x14ac:dyDescent="0.3"/>
  <cols>
    <col min="1" max="1" width="4.77734375" customWidth="1"/>
    <col min="3" max="3" width="12.109375" customWidth="1"/>
    <col min="4" max="4" width="39.21875" customWidth="1"/>
    <col min="5" max="5" width="14.88671875" customWidth="1"/>
    <col min="6" max="6" width="12.6640625" customWidth="1"/>
    <col min="7" max="7" width="19.77734375" bestFit="1" customWidth="1" outlineLevel="1"/>
    <col min="8" max="8" width="31.5546875" bestFit="1" customWidth="1" outlineLevel="1"/>
    <col min="9" max="9" width="14.6640625" customWidth="1" outlineLevel="1"/>
    <col min="10" max="10" width="10.6640625" customWidth="1" outlineLevel="1"/>
    <col min="11" max="11" width="11" customWidth="1" outlineLevel="1"/>
    <col min="12" max="12" width="16.5546875" customWidth="1" outlineLevel="1"/>
    <col min="13" max="13" width="2.6640625" customWidth="1"/>
    <col min="14" max="14" width="19.77734375" bestFit="1" customWidth="1" outlineLevel="1"/>
    <col min="15" max="15" width="31.5546875" customWidth="1" outlineLevel="1"/>
    <col min="16" max="16" width="23.6640625" customWidth="1" outlineLevel="1"/>
    <col min="17" max="17" width="14.33203125" customWidth="1" outlineLevel="1"/>
    <col min="18" max="18" width="10.21875" customWidth="1" outlineLevel="1"/>
    <col min="19" max="19" width="11.33203125" customWidth="1" outlineLevel="1"/>
    <col min="20" max="20" width="16.5546875" customWidth="1" outlineLevel="1"/>
    <col min="21" max="21" width="2.6640625" customWidth="1"/>
    <col min="22" max="22" width="19.77734375" bestFit="1" customWidth="1" outlineLevel="1"/>
    <col min="23" max="23" width="31.5546875" customWidth="1" outlineLevel="1"/>
    <col min="24" max="24" width="22.109375" customWidth="1" outlineLevel="1"/>
    <col min="25" max="25" width="14.33203125" customWidth="1" outlineLevel="1"/>
    <col min="26" max="26" width="13.44140625" customWidth="1" outlineLevel="1"/>
    <col min="27" max="27" width="11.33203125" customWidth="1" outlineLevel="1"/>
    <col min="28" max="28" width="15.6640625" customWidth="1" outlineLevel="1"/>
    <col min="29" max="29" width="2.21875" customWidth="1"/>
    <col min="31" max="31" width="13.33203125" bestFit="1" customWidth="1"/>
    <col min="32" max="32" width="24.109375" bestFit="1" customWidth="1"/>
    <col min="33" max="34" width="2" bestFit="1" customWidth="1"/>
    <col min="35" max="35" width="11" bestFit="1" customWidth="1"/>
    <col min="36" max="36" width="7.109375" bestFit="1" customWidth="1"/>
    <col min="37" max="37" width="11" bestFit="1" customWidth="1"/>
  </cols>
  <sheetData>
    <row r="1" spans="2:23" x14ac:dyDescent="0.3">
      <c r="N1" s="42" t="s">
        <v>126</v>
      </c>
      <c r="O1" t="s">
        <v>121</v>
      </c>
      <c r="V1" s="42" t="s">
        <v>126</v>
      </c>
      <c r="W1" t="s">
        <v>121</v>
      </c>
    </row>
    <row r="2" spans="2:23" ht="14.4" customHeight="1" x14ac:dyDescent="0.3">
      <c r="N2" s="43">
        <v>1</v>
      </c>
      <c r="O2" s="44">
        <v>3</v>
      </c>
      <c r="V2" s="43">
        <v>1</v>
      </c>
      <c r="W2" s="44">
        <v>1</v>
      </c>
    </row>
    <row r="3" spans="2:23" ht="14.4" customHeight="1" x14ac:dyDescent="0.3">
      <c r="N3" s="43">
        <v>2</v>
      </c>
      <c r="O3" s="44">
        <v>1</v>
      </c>
      <c r="V3" s="43">
        <v>2</v>
      </c>
      <c r="W3" s="44">
        <v>2</v>
      </c>
    </row>
    <row r="4" spans="2:23" ht="14.4" customHeight="1" x14ac:dyDescent="0.3">
      <c r="N4" s="43">
        <v>3</v>
      </c>
      <c r="O4" s="44">
        <v>1</v>
      </c>
      <c r="V4" s="43">
        <v>3</v>
      </c>
      <c r="W4" s="44">
        <v>1</v>
      </c>
    </row>
    <row r="5" spans="2:23" ht="14.4" customHeight="1" x14ac:dyDescent="0.3">
      <c r="G5" s="42" t="s">
        <v>126</v>
      </c>
      <c r="H5" t="s">
        <v>121</v>
      </c>
      <c r="N5" s="43" t="s">
        <v>127</v>
      </c>
      <c r="O5" s="44">
        <v>5</v>
      </c>
      <c r="V5" s="43" t="s">
        <v>127</v>
      </c>
      <c r="W5" s="44">
        <v>4</v>
      </c>
    </row>
    <row r="6" spans="2:23" ht="14.4" customHeight="1" x14ac:dyDescent="0.3">
      <c r="G6" s="43">
        <v>2</v>
      </c>
      <c r="H6" s="44">
        <v>2</v>
      </c>
    </row>
    <row r="7" spans="2:23" ht="14.4" customHeight="1" x14ac:dyDescent="0.3">
      <c r="G7" s="43">
        <v>3</v>
      </c>
      <c r="H7" s="44">
        <v>1</v>
      </c>
    </row>
    <row r="8" spans="2:23" ht="14.4" customHeight="1" x14ac:dyDescent="0.3">
      <c r="G8" s="43" t="s">
        <v>127</v>
      </c>
      <c r="H8" s="44">
        <v>3</v>
      </c>
    </row>
    <row r="9" spans="2:23" ht="14.4" customHeight="1" x14ac:dyDescent="0.3"/>
    <row r="10" spans="2:23" ht="14.4" customHeight="1" x14ac:dyDescent="0.3"/>
    <row r="11" spans="2:23" ht="14.4" customHeight="1" x14ac:dyDescent="0.3"/>
    <row r="12" spans="2:23" ht="14.4" customHeight="1" x14ac:dyDescent="0.3"/>
    <row r="13" spans="2:23" ht="14.4" customHeight="1" x14ac:dyDescent="0.3"/>
    <row r="14" spans="2:23" ht="14.4" customHeight="1" x14ac:dyDescent="0.3"/>
    <row r="15" spans="2:23" ht="14.4" customHeight="1" x14ac:dyDescent="0.3"/>
    <row r="16" spans="2:23" ht="14.4" customHeight="1" x14ac:dyDescent="0.3"/>
    <row r="17" spans="2:28" ht="14.4" customHeight="1" x14ac:dyDescent="0.3"/>
    <row r="18" spans="2:28" ht="14.4" customHeight="1" x14ac:dyDescent="0.3">
      <c r="F18" s="31"/>
    </row>
    <row r="19" spans="2:28" ht="14.4" customHeight="1" x14ac:dyDescent="0.3">
      <c r="B19" s="98" t="s">
        <v>124</v>
      </c>
      <c r="C19" s="98"/>
      <c r="D19" s="98"/>
      <c r="E19" s="98"/>
      <c r="G19" s="35"/>
      <c r="H19" s="36"/>
      <c r="I19" s="36"/>
      <c r="J19" s="36"/>
      <c r="K19" s="36"/>
      <c r="L19" s="36"/>
      <c r="N19" s="35"/>
      <c r="P19" s="36"/>
      <c r="Q19" s="36"/>
      <c r="R19" s="36"/>
      <c r="S19" s="36"/>
      <c r="T19" s="36"/>
      <c r="V19" s="35"/>
      <c r="W19" s="36"/>
      <c r="X19" s="36"/>
      <c r="Y19" s="36"/>
      <c r="Z19" s="36"/>
      <c r="AA19" s="36"/>
      <c r="AB19" s="36"/>
    </row>
    <row r="20" spans="2:28" ht="14.4" customHeight="1" x14ac:dyDescent="0.3">
      <c r="B20" s="98"/>
      <c r="C20" s="98"/>
      <c r="D20" s="98"/>
      <c r="E20" s="98"/>
      <c r="G20" s="89" t="str">
        <f>'Priorisointi - tuotokset'!A1</f>
        <v>Tuotoksen nimi
palvelu, tehtävä tai tuote</v>
      </c>
      <c r="H20" s="89" t="str">
        <f>'Priorisointi - tuotokset'!B1</f>
        <v>Häiriön sietokyky  Kuinka pitkä häiriö voidaan sietää?</v>
      </c>
      <c r="I20" s="89" t="str">
        <f>'Priorisointi - tuotokset'!C1</f>
        <v>Häiriön korjausaika (RTO) Missä ajassa tuotosta tulee voida jälleen toimittaa?</v>
      </c>
      <c r="J20" s="89" t="str">
        <f>'Priorisointi - tuotokset'!D1</f>
        <v>Kokonaisvaikutus</v>
      </c>
      <c r="K20" s="86" t="str">
        <f>'Priorisointi - tuotokset'!E1</f>
        <v>Kriittisyysluokka</v>
      </c>
      <c r="L20" s="86" t="str">
        <f>'Priorisointi - tuotokset'!F1</f>
        <v>Huomautuksia</v>
      </c>
      <c r="N20" s="89" t="str">
        <f>'Priorisointi - tuotannontekijät'!A1</f>
        <v>Tuotannontekijä
prosessi, tietojärjestelmä, tietovaranto, toiminto tai muu resurssi</v>
      </c>
      <c r="O20" s="89" t="str">
        <f>'Priorisointi - tuotannontekijät'!B1</f>
        <v>Omistaja</v>
      </c>
      <c r="P20" s="89" t="str">
        <f>'Priorisointi - tuotannontekijät'!C1</f>
        <v>Tuotannontekijän tyyppi
sisäinen/ulkoinen</v>
      </c>
      <c r="Q20" s="89" t="str">
        <f>'Priorisointi - tuotannontekijät'!D1</f>
        <v>Häiriön korjausaika (RTO)
Missä ajassa häiriö estää tuotoksen toimittamisen?</v>
      </c>
      <c r="R20" s="89" t="str">
        <f>'Priorisointi - tuotannontekijät'!E1</f>
        <v>Tekijän kokonaisvaikutus</v>
      </c>
      <c r="S20" s="86" t="str">
        <f>'Priorisointi - tuotannontekijät'!F1</f>
        <v>Kriittisyysluokka</v>
      </c>
      <c r="T20" s="86" t="str">
        <f>'Priorisointi - tuotannontekijät'!G1</f>
        <v>Huomautuksia</v>
      </c>
      <c r="V20" s="89" t="str">
        <f>'Priorisointi - osatekijät'!A1</f>
        <v>Osatekijä
infrastruktuurin osa, kuten laite, sovellus tai muu resurssi</v>
      </c>
      <c r="W20" s="89" t="str">
        <f>'Priorisointi - osatekijät'!B1</f>
        <v>Omistaja</v>
      </c>
      <c r="X20" s="89" t="str">
        <f>'Priorisointi - osatekijät'!C1</f>
        <v>Osatekijän tyyppi
sisäinen/ulkoinen</v>
      </c>
      <c r="Y20" s="89" t="str">
        <f>'Priorisointi - osatekijät'!D1</f>
        <v>Häiriön korjausaika (RTO)
Missä ajassa häiriö estää toiminnan?</v>
      </c>
      <c r="Z20" s="89" t="str">
        <f>'Priorisointi - osatekijät'!E1</f>
        <v>Osatekijän kokonaisvaikutus</v>
      </c>
      <c r="AA20" s="86" t="str">
        <f>'Priorisointi - osatekijät'!F1</f>
        <v>Kriittisyysluokka</v>
      </c>
      <c r="AB20" s="86" t="str">
        <f>'Priorisointi - osatekijät'!G1</f>
        <v>Huomautuksia</v>
      </c>
    </row>
    <row r="21" spans="2:28" ht="14.4" customHeight="1" x14ac:dyDescent="0.3">
      <c r="B21" s="98"/>
      <c r="C21" s="98"/>
      <c r="D21" s="98"/>
      <c r="E21" s="98"/>
      <c r="G21" s="90"/>
      <c r="H21" s="90"/>
      <c r="I21" s="90"/>
      <c r="J21" s="90"/>
      <c r="K21" s="87"/>
      <c r="L21" s="87"/>
      <c r="N21" s="90"/>
      <c r="O21" s="90"/>
      <c r="P21" s="90"/>
      <c r="Q21" s="90"/>
      <c r="R21" s="90"/>
      <c r="S21" s="87"/>
      <c r="T21" s="87"/>
      <c r="V21" s="90"/>
      <c r="W21" s="90"/>
      <c r="X21" s="90"/>
      <c r="Y21" s="90"/>
      <c r="Z21" s="90"/>
      <c r="AA21" s="87"/>
      <c r="AB21" s="87"/>
    </row>
    <row r="22" spans="2:28" ht="14.4" customHeight="1" x14ac:dyDescent="0.3">
      <c r="B22" s="45"/>
      <c r="C22" s="99" t="s">
        <v>98</v>
      </c>
      <c r="D22" s="99" t="s">
        <v>33</v>
      </c>
      <c r="E22" s="100" t="s">
        <v>97</v>
      </c>
      <c r="G22" s="90"/>
      <c r="H22" s="90"/>
      <c r="I22" s="90"/>
      <c r="J22" s="90"/>
      <c r="K22" s="87"/>
      <c r="L22" s="87"/>
      <c r="N22" s="90"/>
      <c r="O22" s="90"/>
      <c r="P22" s="90"/>
      <c r="Q22" s="90"/>
      <c r="R22" s="90"/>
      <c r="S22" s="87"/>
      <c r="T22" s="87"/>
      <c r="V22" s="90"/>
      <c r="W22" s="90"/>
      <c r="X22" s="90"/>
      <c r="Y22" s="90"/>
      <c r="Z22" s="90"/>
      <c r="AA22" s="87"/>
      <c r="AB22" s="87"/>
    </row>
    <row r="23" spans="2:28" ht="14.4" customHeight="1" x14ac:dyDescent="0.3">
      <c r="B23" s="45"/>
      <c r="C23" s="99"/>
      <c r="D23" s="99"/>
      <c r="E23" s="101"/>
      <c r="G23" s="91"/>
      <c r="H23" s="91"/>
      <c r="I23" s="91"/>
      <c r="J23" s="91"/>
      <c r="K23" s="88"/>
      <c r="L23" s="88"/>
      <c r="N23" s="91"/>
      <c r="O23" s="91"/>
      <c r="P23" s="91"/>
      <c r="Q23" s="91"/>
      <c r="R23" s="91"/>
      <c r="S23" s="88"/>
      <c r="T23" s="88"/>
      <c r="V23" s="91"/>
      <c r="W23" s="91"/>
      <c r="X23" s="91"/>
      <c r="Y23" s="91"/>
      <c r="Z23" s="91"/>
      <c r="AA23" s="88"/>
      <c r="AB23" s="88"/>
    </row>
    <row r="24" spans="2:28" ht="14.4" customHeight="1" x14ac:dyDescent="0.3">
      <c r="B24" s="45"/>
      <c r="C24" s="99"/>
      <c r="D24" s="99"/>
      <c r="E24" s="101"/>
      <c r="G24" s="37" t="str">
        <f>'Priorisointi - tuotokset'!A2</f>
        <v>Tehtävä C</v>
      </c>
      <c r="H24" s="37" t="str">
        <f>'Priorisointi - tuotokset'!B2</f>
        <v>5 vrk</v>
      </c>
      <c r="I24" s="37" t="str">
        <f>'Priorisointi - tuotokset'!C2</f>
        <v>5 vrk</v>
      </c>
      <c r="J24" s="41">
        <f>'Priorisointi - tuotokset'!D2</f>
        <v>3</v>
      </c>
      <c r="K24" s="38">
        <f>'Priorisointi - tuotokset'!E2</f>
        <v>2</v>
      </c>
      <c r="L24" s="39"/>
      <c r="N24" s="37" t="str">
        <f>'Priorisointi - tuotannontekijät'!A2</f>
        <v>Tietoliikenneyhteydet</v>
      </c>
      <c r="O24" s="48">
        <f>'Priorisointi - tuotannontekijät'!B2</f>
        <v>0</v>
      </c>
      <c r="P24" s="37" t="str">
        <f>'Priorisointi - tuotannontekijät'!C2</f>
        <v>sisäinen</v>
      </c>
      <c r="Q24" s="37" t="str">
        <f>'Priorisointi - tuotannontekijät'!D2</f>
        <v>4 h</v>
      </c>
      <c r="R24" s="41">
        <f>'Priorisointi - tuotannontekijät'!E2</f>
        <v>3.6666666666666665</v>
      </c>
      <c r="S24" s="38">
        <f>'Priorisointi - tuotannontekijät'!F2</f>
        <v>1</v>
      </c>
      <c r="T24" s="49"/>
      <c r="V24" s="37" t="str">
        <f>'Priorisointi - osatekijät'!A2</f>
        <v>Tietoliikenneyhteys Z</v>
      </c>
      <c r="W24" s="48" t="str">
        <f>'Priorisointi - osatekijät'!B2</f>
        <v>Palvelupäällikkö B</v>
      </c>
      <c r="X24" s="37" t="str">
        <f>'Priorisointi - osatekijät'!C2</f>
        <v>ulkoinen</v>
      </c>
      <c r="Y24" s="37" t="str">
        <f>'Priorisointi - osatekijät'!D2</f>
        <v>1 min</v>
      </c>
      <c r="Z24" s="41">
        <f>'Priorisointi - osatekijät'!E2</f>
        <v>3.4499999999999997</v>
      </c>
      <c r="AA24" s="38">
        <f>'Priorisointi - osatekijät'!F2</f>
        <v>1</v>
      </c>
      <c r="AB24" s="49"/>
    </row>
    <row r="25" spans="2:28" ht="14.4" customHeight="1" x14ac:dyDescent="0.3">
      <c r="B25" s="45"/>
      <c r="C25" s="99"/>
      <c r="D25" s="99"/>
      <c r="E25" s="101"/>
      <c r="G25" s="37" t="str">
        <f>'Priorisointi - tuotokset'!A3</f>
        <v>Palvelu B</v>
      </c>
      <c r="H25" s="37" t="str">
        <f>'Priorisointi - tuotokset'!B3</f>
        <v>2 h</v>
      </c>
      <c r="I25" s="37" t="str">
        <f>'Priorisointi - tuotokset'!C3</f>
        <v>2 h</v>
      </c>
      <c r="J25" s="41">
        <f>'Priorisointi - tuotokset'!D3</f>
        <v>2.6</v>
      </c>
      <c r="K25" s="38">
        <f>'Priorisointi - tuotokset'!E3</f>
        <v>2</v>
      </c>
      <c r="L25" s="39"/>
      <c r="N25" s="37" t="str">
        <f>'Priorisointi - tuotannontekijät'!A3</f>
        <v>ICT-infra (palvelimet yms.)</v>
      </c>
      <c r="O25" s="48" t="str">
        <f>'Priorisointi - tuotannontekijät'!B3</f>
        <v>Palvelupäällikkö Y</v>
      </c>
      <c r="P25" s="37" t="str">
        <f>'Priorisointi - tuotannontekijät'!C3</f>
        <v>ulkoinen</v>
      </c>
      <c r="Q25" s="37" t="str">
        <f>'Priorisointi - tuotannontekijät'!D3</f>
        <v>4 h</v>
      </c>
      <c r="R25" s="41">
        <f>'Priorisointi - tuotannontekijät'!E3</f>
        <v>3.3333333333333335</v>
      </c>
      <c r="S25" s="38">
        <f>'Priorisointi - tuotannontekijät'!F3</f>
        <v>1</v>
      </c>
      <c r="T25" s="49"/>
      <c r="V25" s="37" t="str">
        <f>'Priorisointi - osatekijät'!A3</f>
        <v>Pilvipalvelu Y</v>
      </c>
      <c r="W25" s="48" t="str">
        <f>'Priorisointi - osatekijät'!B3</f>
        <v>Tuotantopäällikkö C</v>
      </c>
      <c r="X25" s="37" t="str">
        <f>'Priorisointi - osatekijät'!C3</f>
        <v>ulkoinen</v>
      </c>
      <c r="Y25" s="37" t="str">
        <f>'Priorisointi - osatekijät'!D3</f>
        <v>2 h</v>
      </c>
      <c r="Z25" s="41">
        <f>'Priorisointi - osatekijät'!E3</f>
        <v>3.0666666666666664</v>
      </c>
      <c r="AA25" s="38">
        <f>'Priorisointi - osatekijät'!F3</f>
        <v>2</v>
      </c>
      <c r="AB25" s="49"/>
    </row>
    <row r="26" spans="2:28" ht="14.4" customHeight="1" x14ac:dyDescent="0.3">
      <c r="B26" s="45"/>
      <c r="C26" s="99"/>
      <c r="D26" s="99"/>
      <c r="E26" s="102"/>
      <c r="G26" s="37" t="str">
        <f>'Priorisointi - tuotokset'!A4</f>
        <v>Tuote A</v>
      </c>
      <c r="H26" s="37" t="str">
        <f>'Priorisointi - tuotokset'!B4</f>
        <v>24 h</v>
      </c>
      <c r="I26" s="37" t="str">
        <f>'Priorisointi - tuotokset'!C4</f>
        <v>24 h</v>
      </c>
      <c r="J26" s="41">
        <f>'Priorisointi - tuotokset'!D4</f>
        <v>1.9000000000000001</v>
      </c>
      <c r="K26" s="38">
        <f>'Priorisointi - tuotokset'!E4</f>
        <v>3</v>
      </c>
      <c r="L26" s="39"/>
      <c r="N26" s="37" t="str">
        <f>'Priorisointi - tuotannontekijät'!A4</f>
        <v>Tunnistus</v>
      </c>
      <c r="O26" s="48">
        <f>'Priorisointi - tuotannontekijät'!B4</f>
        <v>0</v>
      </c>
      <c r="P26" s="37" t="str">
        <f>'Priorisointi - tuotannontekijät'!C4</f>
        <v>ulkoinen</v>
      </c>
      <c r="Q26" s="37" t="str">
        <f>'Priorisointi - tuotannontekijät'!D4</f>
        <v>4 h</v>
      </c>
      <c r="R26" s="41">
        <f>'Priorisointi - tuotannontekijät'!E4</f>
        <v>3.3333333333333335</v>
      </c>
      <c r="S26" s="38">
        <f>'Priorisointi - tuotannontekijät'!F4</f>
        <v>1</v>
      </c>
      <c r="T26" s="49"/>
      <c r="V26" s="37" t="str">
        <f>'Priorisointi - osatekijät'!A4</f>
        <v>Palvelintila X</v>
      </c>
      <c r="W26" s="48" t="str">
        <f>'Priorisointi - osatekijät'!B4</f>
        <v>Osasto A</v>
      </c>
      <c r="X26" s="37" t="str">
        <f>'Priorisointi - osatekijät'!C4</f>
        <v>sisäinen</v>
      </c>
      <c r="Y26" s="37" t="str">
        <f>'Priorisointi - osatekijät'!D4</f>
        <v>4 h</v>
      </c>
      <c r="Z26" s="41">
        <f>'Priorisointi - osatekijät'!E4</f>
        <v>2.6833333333333331</v>
      </c>
      <c r="AA26" s="38">
        <f>'Priorisointi - osatekijät'!F4</f>
        <v>2</v>
      </c>
      <c r="AB26" s="49"/>
    </row>
    <row r="27" spans="2:28" ht="14.4" customHeight="1" x14ac:dyDescent="0.3">
      <c r="B27" s="45"/>
      <c r="C27" s="92">
        <v>1</v>
      </c>
      <c r="D27" s="103" t="s">
        <v>50</v>
      </c>
      <c r="E27" s="95">
        <v>3.3</v>
      </c>
      <c r="G27" s="37" t="str">
        <f>'Priorisointi - tuotokset'!A5</f>
        <v/>
      </c>
      <c r="H27" s="37" t="str">
        <f>'Priorisointi - tuotokset'!B5</f>
        <v/>
      </c>
      <c r="I27" s="37" t="str">
        <f>'Priorisointi - tuotokset'!C5</f>
        <v/>
      </c>
      <c r="J27" s="41" t="str">
        <f>'Priorisointi - tuotokset'!D5</f>
        <v/>
      </c>
      <c r="K27" s="38" t="str">
        <f>'Priorisointi - tuotokset'!E5</f>
        <v/>
      </c>
      <c r="L27" s="39"/>
      <c r="N27" s="37" t="str">
        <f>'Priorisointi - tuotannontekijät'!A5</f>
        <v>Asiakaspalvelu</v>
      </c>
      <c r="O27" s="48">
        <f>'Priorisointi - tuotannontekijät'!B5</f>
        <v>0</v>
      </c>
      <c r="P27" s="37" t="str">
        <f>'Priorisointi - tuotannontekijät'!C5</f>
        <v>sisäinen</v>
      </c>
      <c r="Q27" s="37" t="str">
        <f>'Priorisointi - tuotannontekijät'!D5</f>
        <v>48 h</v>
      </c>
      <c r="R27" s="41">
        <f>'Priorisointi - tuotannontekijät'!E5</f>
        <v>2.6666666666666665</v>
      </c>
      <c r="S27" s="38">
        <f>'Priorisointi - tuotannontekijät'!F5</f>
        <v>2</v>
      </c>
      <c r="T27" s="49"/>
      <c r="V27" s="37" t="str">
        <f>'Priorisointi - osatekijät'!A5</f>
        <v>Laite A</v>
      </c>
      <c r="W27" s="48">
        <f>'Priorisointi - osatekijät'!B5</f>
        <v>0</v>
      </c>
      <c r="X27" s="37" t="str">
        <f>'Priorisointi - osatekijät'!C5</f>
        <v>sisäinen</v>
      </c>
      <c r="Y27" s="37" t="str">
        <f>'Priorisointi - osatekijät'!D5</f>
        <v>2 h</v>
      </c>
      <c r="Z27" s="41">
        <f>'Priorisointi - osatekijät'!E5</f>
        <v>1.9166666666666665</v>
      </c>
      <c r="AA27" s="38">
        <f>'Priorisointi - osatekijät'!F5</f>
        <v>3</v>
      </c>
      <c r="AB27" s="49"/>
    </row>
    <row r="28" spans="2:28" ht="15" customHeight="1" x14ac:dyDescent="0.3">
      <c r="B28" s="45"/>
      <c r="C28" s="93"/>
      <c r="D28" s="104"/>
      <c r="E28" s="96"/>
      <c r="G28" s="37" t="str">
        <f>'Priorisointi - tuotokset'!A6</f>
        <v/>
      </c>
      <c r="H28" s="37" t="str">
        <f>'Priorisointi - tuotokset'!B6</f>
        <v/>
      </c>
      <c r="I28" s="37" t="str">
        <f>'Priorisointi - tuotokset'!C6</f>
        <v/>
      </c>
      <c r="J28" s="41" t="str">
        <f>'Priorisointi - tuotokset'!D6</f>
        <v/>
      </c>
      <c r="K28" s="38" t="str">
        <f>'Priorisointi - tuotokset'!E6</f>
        <v/>
      </c>
      <c r="L28" s="39"/>
      <c r="N28" s="37" t="str">
        <f>'Priorisointi - tuotannontekijät'!A6</f>
        <v>Tietojärjestelmä X</v>
      </c>
      <c r="O28" s="48" t="str">
        <f>'Priorisointi - tuotannontekijät'!B6</f>
        <v>Osasto X</v>
      </c>
      <c r="P28" s="37" t="str">
        <f>'Priorisointi - tuotannontekijät'!C6</f>
        <v>sisäinen</v>
      </c>
      <c r="Q28" s="37" t="str">
        <f>'Priorisointi - tuotannontekijät'!D6</f>
        <v>24 h</v>
      </c>
      <c r="R28" s="41">
        <f>'Priorisointi - tuotannontekijät'!E6</f>
        <v>1</v>
      </c>
      <c r="S28" s="38">
        <f>'Priorisointi - tuotannontekijät'!F6</f>
        <v>3</v>
      </c>
      <c r="T28" s="49"/>
      <c r="V28" s="37" t="str">
        <f>'Priorisointi - osatekijät'!A6</f>
        <v/>
      </c>
      <c r="W28" s="48" t="str">
        <f>'Priorisointi - osatekijät'!B6</f>
        <v/>
      </c>
      <c r="X28" s="37" t="str">
        <f>'Priorisointi - osatekijät'!C6</f>
        <v/>
      </c>
      <c r="Y28" s="37" t="str">
        <f>'Priorisointi - osatekijät'!D6</f>
        <v/>
      </c>
      <c r="Z28" s="41" t="str">
        <f>'Priorisointi - osatekijät'!E6</f>
        <v/>
      </c>
      <c r="AA28" s="38" t="str">
        <f>'Priorisointi - osatekijät'!F6</f>
        <v/>
      </c>
      <c r="AB28" s="49"/>
    </row>
    <row r="29" spans="2:28" ht="15" customHeight="1" x14ac:dyDescent="0.3">
      <c r="B29" s="45"/>
      <c r="C29" s="93"/>
      <c r="D29" s="104"/>
      <c r="E29" s="96"/>
      <c r="G29" s="37" t="str">
        <f>'Priorisointi - tuotokset'!A7</f>
        <v/>
      </c>
      <c r="H29" s="37" t="str">
        <f>'Priorisointi - tuotokset'!B7</f>
        <v/>
      </c>
      <c r="I29" s="37" t="str">
        <f>'Priorisointi - tuotokset'!C7</f>
        <v/>
      </c>
      <c r="J29" s="41" t="str">
        <f>'Priorisointi - tuotokset'!D7</f>
        <v/>
      </c>
      <c r="K29" s="38" t="str">
        <f>'Priorisointi - tuotokset'!E7</f>
        <v/>
      </c>
      <c r="L29" s="39"/>
      <c r="N29" s="37" t="str">
        <f>'Priorisointi - tuotannontekijät'!A7</f>
        <v/>
      </c>
      <c r="O29" s="48" t="str">
        <f>'Priorisointi - tuotannontekijät'!B7</f>
        <v/>
      </c>
      <c r="P29" s="37" t="str">
        <f>'Priorisointi - tuotannontekijät'!C7</f>
        <v/>
      </c>
      <c r="Q29" s="37" t="str">
        <f>'Priorisointi - tuotannontekijät'!D7</f>
        <v/>
      </c>
      <c r="R29" s="41" t="str">
        <f>'Priorisointi - tuotannontekijät'!E7</f>
        <v/>
      </c>
      <c r="S29" s="38" t="str">
        <f>'Priorisointi - tuotannontekijät'!F7</f>
        <v/>
      </c>
      <c r="T29" s="49"/>
      <c r="V29" s="37" t="str">
        <f>'Priorisointi - osatekijät'!A7</f>
        <v/>
      </c>
      <c r="W29" s="48" t="str">
        <f>'Priorisointi - osatekijät'!B7</f>
        <v/>
      </c>
      <c r="X29" s="37" t="str">
        <f>'Priorisointi - osatekijät'!C7</f>
        <v/>
      </c>
      <c r="Y29" s="37" t="str">
        <f>'Priorisointi - osatekijät'!D7</f>
        <v/>
      </c>
      <c r="Z29" s="41" t="str">
        <f>'Priorisointi - osatekijät'!E7</f>
        <v/>
      </c>
      <c r="AA29" s="38" t="str">
        <f>'Priorisointi - osatekijät'!F7</f>
        <v/>
      </c>
      <c r="AB29" s="49"/>
    </row>
    <row r="30" spans="2:28" ht="15" customHeight="1" x14ac:dyDescent="0.3">
      <c r="B30" s="45"/>
      <c r="C30" s="94"/>
      <c r="D30" s="105"/>
      <c r="E30" s="97"/>
      <c r="G30" s="37" t="str">
        <f>'Priorisointi - tuotokset'!A8</f>
        <v/>
      </c>
      <c r="H30" s="37" t="str">
        <f>'Priorisointi - tuotokset'!B8</f>
        <v/>
      </c>
      <c r="I30" s="37" t="str">
        <f>'Priorisointi - tuotokset'!C8</f>
        <v/>
      </c>
      <c r="J30" s="41" t="str">
        <f>'Priorisointi - tuotokset'!D8</f>
        <v/>
      </c>
      <c r="K30" s="38" t="str">
        <f>'Priorisointi - tuotokset'!E8</f>
        <v/>
      </c>
      <c r="L30" s="39"/>
      <c r="N30" s="37" t="str">
        <f>'Priorisointi - tuotannontekijät'!A8</f>
        <v/>
      </c>
      <c r="O30" s="48" t="str">
        <f>'Priorisointi - tuotannontekijät'!B8</f>
        <v/>
      </c>
      <c r="P30" s="37" t="str">
        <f>'Priorisointi - tuotannontekijät'!C8</f>
        <v/>
      </c>
      <c r="Q30" s="37" t="str">
        <f>'Priorisointi - tuotannontekijät'!D8</f>
        <v/>
      </c>
      <c r="R30" s="41" t="str">
        <f>'Priorisointi - tuotannontekijät'!E8</f>
        <v/>
      </c>
      <c r="S30" s="38" t="str">
        <f>'Priorisointi - tuotannontekijät'!F8</f>
        <v/>
      </c>
      <c r="T30" s="49"/>
      <c r="V30" s="37" t="str">
        <f>'Priorisointi - osatekijät'!A8</f>
        <v/>
      </c>
      <c r="W30" s="48" t="str">
        <f>'Priorisointi - osatekijät'!B8</f>
        <v/>
      </c>
      <c r="X30" s="37" t="str">
        <f>'Priorisointi - osatekijät'!C8</f>
        <v/>
      </c>
      <c r="Y30" s="37" t="str">
        <f>'Priorisointi - osatekijät'!D8</f>
        <v/>
      </c>
      <c r="Z30" s="41" t="str">
        <f>'Priorisointi - osatekijät'!E8</f>
        <v/>
      </c>
      <c r="AA30" s="38" t="str">
        <f>'Priorisointi - osatekijät'!F8</f>
        <v/>
      </c>
      <c r="AB30" s="49"/>
    </row>
    <row r="31" spans="2:28" ht="15" customHeight="1" x14ac:dyDescent="0.3">
      <c r="B31" s="45"/>
      <c r="C31" s="115">
        <v>2</v>
      </c>
      <c r="D31" s="103" t="s">
        <v>52</v>
      </c>
      <c r="E31" s="95">
        <v>2</v>
      </c>
      <c r="G31" s="37" t="str">
        <f>'Priorisointi - tuotokset'!A9</f>
        <v/>
      </c>
      <c r="H31" s="37" t="str">
        <f>'Priorisointi - tuotokset'!B9</f>
        <v/>
      </c>
      <c r="I31" s="37" t="str">
        <f>'Priorisointi - tuotokset'!C9</f>
        <v/>
      </c>
      <c r="J31" s="41" t="str">
        <f>'Priorisointi - tuotokset'!D9</f>
        <v/>
      </c>
      <c r="K31" s="38" t="str">
        <f>'Priorisointi - tuotokset'!E9</f>
        <v/>
      </c>
      <c r="L31" s="39"/>
      <c r="N31" s="37" t="str">
        <f>'Priorisointi - tuotannontekijät'!A9</f>
        <v/>
      </c>
      <c r="O31" s="48" t="str">
        <f>'Priorisointi - tuotannontekijät'!B9</f>
        <v/>
      </c>
      <c r="P31" s="37" t="str">
        <f>'Priorisointi - tuotannontekijät'!C9</f>
        <v/>
      </c>
      <c r="Q31" s="37" t="str">
        <f>'Priorisointi - tuotannontekijät'!D9</f>
        <v/>
      </c>
      <c r="R31" s="41" t="str">
        <f>'Priorisointi - tuotannontekijät'!E9</f>
        <v/>
      </c>
      <c r="S31" s="38" t="str">
        <f>'Priorisointi - tuotannontekijät'!F9</f>
        <v/>
      </c>
      <c r="T31" s="49"/>
      <c r="V31" s="37" t="str">
        <f>'Priorisointi - osatekijät'!A9</f>
        <v/>
      </c>
      <c r="W31" s="48" t="str">
        <f>'Priorisointi - osatekijät'!B9</f>
        <v/>
      </c>
      <c r="X31" s="37" t="str">
        <f>'Priorisointi - osatekijät'!C9</f>
        <v/>
      </c>
      <c r="Y31" s="37" t="str">
        <f>'Priorisointi - osatekijät'!D9</f>
        <v/>
      </c>
      <c r="Z31" s="41" t="str">
        <f>'Priorisointi - osatekijät'!E9</f>
        <v/>
      </c>
      <c r="AA31" s="38" t="str">
        <f>'Priorisointi - osatekijät'!F9</f>
        <v/>
      </c>
      <c r="AB31" s="49"/>
    </row>
    <row r="32" spans="2:28" ht="15" customHeight="1" x14ac:dyDescent="0.3">
      <c r="B32" s="45"/>
      <c r="C32" s="116"/>
      <c r="D32" s="104"/>
      <c r="E32" s="96"/>
      <c r="G32" s="37" t="str">
        <f>'Priorisointi - tuotokset'!A10</f>
        <v/>
      </c>
      <c r="H32" s="37" t="str">
        <f>'Priorisointi - tuotokset'!B10</f>
        <v/>
      </c>
      <c r="I32" s="37" t="str">
        <f>'Priorisointi - tuotokset'!C10</f>
        <v/>
      </c>
      <c r="J32" s="41" t="str">
        <f>'Priorisointi - tuotokset'!D10</f>
        <v/>
      </c>
      <c r="K32" s="38" t="str">
        <f>'Priorisointi - tuotokset'!E10</f>
        <v/>
      </c>
      <c r="L32" s="39"/>
      <c r="N32" s="37" t="str">
        <f>'Priorisointi - tuotannontekijät'!A10</f>
        <v/>
      </c>
      <c r="O32" s="48" t="str">
        <f>'Priorisointi - tuotannontekijät'!B10</f>
        <v/>
      </c>
      <c r="P32" s="37" t="str">
        <f>'Priorisointi - tuotannontekijät'!C10</f>
        <v/>
      </c>
      <c r="Q32" s="37" t="str">
        <f>'Priorisointi - tuotannontekijät'!D10</f>
        <v/>
      </c>
      <c r="R32" s="41" t="str">
        <f>'Priorisointi - tuotannontekijät'!E10</f>
        <v/>
      </c>
      <c r="S32" s="38" t="str">
        <f>'Priorisointi - tuotannontekijät'!F10</f>
        <v/>
      </c>
      <c r="T32" s="49"/>
      <c r="V32" s="37" t="str">
        <f>'Priorisointi - osatekijät'!A10</f>
        <v/>
      </c>
      <c r="W32" s="48" t="str">
        <f>'Priorisointi - osatekijät'!B10</f>
        <v/>
      </c>
      <c r="X32" s="37" t="str">
        <f>'Priorisointi - osatekijät'!C10</f>
        <v/>
      </c>
      <c r="Y32" s="37" t="str">
        <f>'Priorisointi - osatekijät'!D10</f>
        <v/>
      </c>
      <c r="Z32" s="41" t="str">
        <f>'Priorisointi - osatekijät'!E10</f>
        <v/>
      </c>
      <c r="AA32" s="38" t="str">
        <f>'Priorisointi - osatekijät'!F10</f>
        <v/>
      </c>
      <c r="AB32" s="49"/>
    </row>
    <row r="33" spans="2:28" ht="15" customHeight="1" x14ac:dyDescent="0.3">
      <c r="B33" s="45"/>
      <c r="C33" s="116"/>
      <c r="D33" s="104"/>
      <c r="E33" s="96"/>
      <c r="G33" s="37" t="str">
        <f>'Priorisointi - tuotokset'!A11</f>
        <v/>
      </c>
      <c r="H33" s="37" t="str">
        <f>'Priorisointi - tuotokset'!B11</f>
        <v/>
      </c>
      <c r="I33" s="37" t="str">
        <f>'Priorisointi - tuotokset'!C11</f>
        <v/>
      </c>
      <c r="J33" s="41" t="str">
        <f>'Priorisointi - tuotokset'!D11</f>
        <v/>
      </c>
      <c r="K33" s="38" t="str">
        <f>'Priorisointi - tuotokset'!E11</f>
        <v/>
      </c>
      <c r="L33" s="39"/>
      <c r="N33" s="37" t="str">
        <f>'Priorisointi - tuotannontekijät'!A11</f>
        <v/>
      </c>
      <c r="O33" s="48" t="str">
        <f>'Priorisointi - tuotannontekijät'!B11</f>
        <v/>
      </c>
      <c r="P33" s="37" t="str">
        <f>'Priorisointi - tuotannontekijät'!C11</f>
        <v/>
      </c>
      <c r="Q33" s="37" t="str">
        <f>'Priorisointi - tuotannontekijät'!D11</f>
        <v/>
      </c>
      <c r="R33" s="41" t="str">
        <f>'Priorisointi - tuotannontekijät'!E11</f>
        <v/>
      </c>
      <c r="S33" s="38" t="str">
        <f>'Priorisointi - tuotannontekijät'!F11</f>
        <v/>
      </c>
      <c r="T33" s="49"/>
      <c r="V33" s="37" t="str">
        <f>'Priorisointi - osatekijät'!A11</f>
        <v/>
      </c>
      <c r="W33" s="48" t="str">
        <f>'Priorisointi - osatekijät'!B11</f>
        <v/>
      </c>
      <c r="X33" s="37" t="str">
        <f>'Priorisointi - osatekijät'!C11</f>
        <v/>
      </c>
      <c r="Y33" s="37" t="str">
        <f>'Priorisointi - osatekijät'!D11</f>
        <v/>
      </c>
      <c r="Z33" s="41" t="str">
        <f>'Priorisointi - osatekijät'!E11</f>
        <v/>
      </c>
      <c r="AA33" s="38" t="str">
        <f>'Priorisointi - osatekijät'!F11</f>
        <v/>
      </c>
      <c r="AB33" s="49"/>
    </row>
    <row r="34" spans="2:28" ht="15" customHeight="1" x14ac:dyDescent="0.3">
      <c r="B34" s="45"/>
      <c r="C34" s="116"/>
      <c r="D34" s="104"/>
      <c r="E34" s="96"/>
      <c r="G34" s="37" t="str">
        <f>'Priorisointi - tuotokset'!A12</f>
        <v/>
      </c>
      <c r="H34" s="37" t="str">
        <f>'Priorisointi - tuotokset'!B12</f>
        <v/>
      </c>
      <c r="I34" s="37" t="str">
        <f>'Priorisointi - tuotokset'!C12</f>
        <v/>
      </c>
      <c r="J34" s="41" t="str">
        <f>'Priorisointi - tuotokset'!D12</f>
        <v/>
      </c>
      <c r="K34" s="38" t="str">
        <f>'Priorisointi - tuotokset'!E12</f>
        <v/>
      </c>
      <c r="L34" s="39"/>
      <c r="N34" s="37" t="str">
        <f>'Priorisointi - tuotannontekijät'!A12</f>
        <v/>
      </c>
      <c r="O34" s="48" t="str">
        <f>'Priorisointi - tuotannontekijät'!B12</f>
        <v/>
      </c>
      <c r="P34" s="37" t="str">
        <f>'Priorisointi - tuotannontekijät'!C12</f>
        <v/>
      </c>
      <c r="Q34" s="37" t="str">
        <f>'Priorisointi - tuotannontekijät'!D12</f>
        <v/>
      </c>
      <c r="R34" s="41" t="str">
        <f>'Priorisointi - tuotannontekijät'!E12</f>
        <v/>
      </c>
      <c r="S34" s="38" t="str">
        <f>'Priorisointi - tuotannontekijät'!F12</f>
        <v/>
      </c>
      <c r="T34" s="49"/>
      <c r="V34" s="37" t="str">
        <f>'Priorisointi - osatekijät'!A12</f>
        <v/>
      </c>
      <c r="W34" s="48" t="str">
        <f>'Priorisointi - osatekijät'!B12</f>
        <v/>
      </c>
      <c r="X34" s="37" t="str">
        <f>'Priorisointi - osatekijät'!C12</f>
        <v/>
      </c>
      <c r="Y34" s="37" t="str">
        <f>'Priorisointi - osatekijät'!D12</f>
        <v/>
      </c>
      <c r="Z34" s="41" t="str">
        <f>'Priorisointi - osatekijät'!E12</f>
        <v/>
      </c>
      <c r="AA34" s="38" t="str">
        <f>'Priorisointi - osatekijät'!F12</f>
        <v/>
      </c>
      <c r="AB34" s="49"/>
    </row>
    <row r="35" spans="2:28" ht="15" customHeight="1" x14ac:dyDescent="0.3">
      <c r="B35" s="45"/>
      <c r="C35" s="117"/>
      <c r="D35" s="105"/>
      <c r="E35" s="97"/>
      <c r="G35" s="37" t="str">
        <f>'Priorisointi - tuotokset'!A13</f>
        <v/>
      </c>
      <c r="H35" s="37" t="str">
        <f>'Priorisointi - tuotokset'!B13</f>
        <v/>
      </c>
      <c r="I35" s="37" t="str">
        <f>'Priorisointi - tuotokset'!C13</f>
        <v/>
      </c>
      <c r="J35" s="41" t="str">
        <f>'Priorisointi - tuotokset'!D13</f>
        <v/>
      </c>
      <c r="K35" s="38" t="str">
        <f>'Priorisointi - tuotokset'!E13</f>
        <v/>
      </c>
      <c r="L35" s="39"/>
      <c r="N35" s="37" t="str">
        <f>'Priorisointi - tuotannontekijät'!A13</f>
        <v/>
      </c>
      <c r="O35" s="48" t="str">
        <f>'Priorisointi - tuotannontekijät'!B13</f>
        <v/>
      </c>
      <c r="P35" s="37" t="str">
        <f>'Priorisointi - tuotannontekijät'!C13</f>
        <v/>
      </c>
      <c r="Q35" s="37" t="str">
        <f>'Priorisointi - tuotannontekijät'!D13</f>
        <v/>
      </c>
      <c r="R35" s="41" t="str">
        <f>'Priorisointi - tuotannontekijät'!E13</f>
        <v/>
      </c>
      <c r="S35" s="38" t="str">
        <f>'Priorisointi - tuotannontekijät'!F13</f>
        <v/>
      </c>
      <c r="T35" s="49"/>
      <c r="V35" s="37" t="str">
        <f>'Priorisointi - osatekijät'!A13</f>
        <v/>
      </c>
      <c r="W35" s="48" t="str">
        <f>'Priorisointi - osatekijät'!B13</f>
        <v/>
      </c>
      <c r="X35" s="37" t="str">
        <f>'Priorisointi - osatekijät'!C13</f>
        <v/>
      </c>
      <c r="Y35" s="37" t="str">
        <f>'Priorisointi - osatekijät'!D13</f>
        <v/>
      </c>
      <c r="Z35" s="41" t="str">
        <f>'Priorisointi - osatekijät'!E13</f>
        <v/>
      </c>
      <c r="AA35" s="38" t="str">
        <f>'Priorisointi - osatekijät'!F13</f>
        <v/>
      </c>
      <c r="AB35" s="49"/>
    </row>
    <row r="36" spans="2:28" ht="15" customHeight="1" x14ac:dyDescent="0.3">
      <c r="B36" s="45"/>
      <c r="C36" s="118">
        <v>3</v>
      </c>
      <c r="D36" s="103" t="s">
        <v>51</v>
      </c>
      <c r="E36" s="121">
        <v>0</v>
      </c>
      <c r="G36" s="37" t="str">
        <f>'Priorisointi - tuotokset'!A14</f>
        <v/>
      </c>
      <c r="H36" s="37" t="str">
        <f>'Priorisointi - tuotokset'!B14</f>
        <v/>
      </c>
      <c r="I36" s="37" t="str">
        <f>'Priorisointi - tuotokset'!C14</f>
        <v/>
      </c>
      <c r="J36" s="41" t="str">
        <f>'Priorisointi - tuotokset'!D14</f>
        <v/>
      </c>
      <c r="K36" s="38" t="str">
        <f>'Priorisointi - tuotokset'!E14</f>
        <v/>
      </c>
      <c r="L36" s="39"/>
      <c r="N36" s="37" t="str">
        <f>'Priorisointi - tuotannontekijät'!A14</f>
        <v/>
      </c>
      <c r="O36" s="48" t="str">
        <f>'Priorisointi - tuotannontekijät'!B14</f>
        <v/>
      </c>
      <c r="P36" s="37" t="str">
        <f>'Priorisointi - tuotannontekijät'!C14</f>
        <v/>
      </c>
      <c r="Q36" s="37" t="str">
        <f>'Priorisointi - tuotannontekijät'!D14</f>
        <v/>
      </c>
      <c r="R36" s="41" t="str">
        <f>'Priorisointi - tuotannontekijät'!E14</f>
        <v/>
      </c>
      <c r="S36" s="38" t="str">
        <f>'Priorisointi - tuotannontekijät'!F14</f>
        <v/>
      </c>
      <c r="T36" s="49"/>
      <c r="V36" s="37" t="str">
        <f>'Priorisointi - osatekijät'!A14</f>
        <v/>
      </c>
      <c r="W36" s="48" t="str">
        <f>'Priorisointi - osatekijät'!B14</f>
        <v/>
      </c>
      <c r="X36" s="37" t="str">
        <f>'Priorisointi - osatekijät'!C14</f>
        <v/>
      </c>
      <c r="Y36" s="37" t="str">
        <f>'Priorisointi - osatekijät'!D14</f>
        <v/>
      </c>
      <c r="Z36" s="41" t="str">
        <f>'Priorisointi - osatekijät'!E14</f>
        <v/>
      </c>
      <c r="AA36" s="38" t="str">
        <f>'Priorisointi - osatekijät'!F14</f>
        <v/>
      </c>
      <c r="AB36" s="49"/>
    </row>
    <row r="37" spans="2:28" ht="15" customHeight="1" x14ac:dyDescent="0.3">
      <c r="B37" s="45"/>
      <c r="C37" s="119"/>
      <c r="D37" s="104"/>
      <c r="E37" s="122"/>
      <c r="G37" s="37" t="str">
        <f>'Priorisointi - tuotokset'!A15</f>
        <v/>
      </c>
      <c r="H37" s="37" t="str">
        <f>'Priorisointi - tuotokset'!B15</f>
        <v/>
      </c>
      <c r="I37" s="37" t="str">
        <f>'Priorisointi - tuotokset'!C15</f>
        <v/>
      </c>
      <c r="J37" s="41" t="str">
        <f>'Priorisointi - tuotokset'!D15</f>
        <v/>
      </c>
      <c r="K37" s="38" t="str">
        <f>'Priorisointi - tuotokset'!E15</f>
        <v/>
      </c>
      <c r="L37" s="39"/>
      <c r="N37" s="37" t="str">
        <f>'Priorisointi - tuotannontekijät'!A15</f>
        <v/>
      </c>
      <c r="O37" s="48" t="str">
        <f>'Priorisointi - tuotannontekijät'!B15</f>
        <v/>
      </c>
      <c r="P37" s="37" t="str">
        <f>'Priorisointi - tuotannontekijät'!C15</f>
        <v/>
      </c>
      <c r="Q37" s="37" t="str">
        <f>'Priorisointi - tuotannontekijät'!D15</f>
        <v/>
      </c>
      <c r="R37" s="41" t="str">
        <f>'Priorisointi - tuotannontekijät'!E15</f>
        <v/>
      </c>
      <c r="S37" s="38" t="str">
        <f>'Priorisointi - tuotannontekijät'!F15</f>
        <v/>
      </c>
      <c r="T37" s="49"/>
      <c r="V37" s="37" t="str">
        <f>'Priorisointi - osatekijät'!A15</f>
        <v/>
      </c>
      <c r="W37" s="48" t="str">
        <f>'Priorisointi - osatekijät'!B15</f>
        <v/>
      </c>
      <c r="X37" s="37" t="str">
        <f>'Priorisointi - osatekijät'!C15</f>
        <v/>
      </c>
      <c r="Y37" s="37" t="str">
        <f>'Priorisointi - osatekijät'!D15</f>
        <v/>
      </c>
      <c r="Z37" s="41" t="str">
        <f>'Priorisointi - osatekijät'!E15</f>
        <v/>
      </c>
      <c r="AA37" s="38" t="str">
        <f>'Priorisointi - osatekijät'!F15</f>
        <v/>
      </c>
      <c r="AB37" s="49"/>
    </row>
    <row r="38" spans="2:28" ht="15" customHeight="1" x14ac:dyDescent="0.3">
      <c r="B38" s="45"/>
      <c r="C38" s="119"/>
      <c r="D38" s="104"/>
      <c r="E38" s="122"/>
      <c r="G38" s="37" t="str">
        <f>'Priorisointi - tuotokset'!A16</f>
        <v/>
      </c>
      <c r="H38" s="37" t="str">
        <f>'Priorisointi - tuotokset'!B16</f>
        <v/>
      </c>
      <c r="I38" s="37" t="str">
        <f>'Priorisointi - tuotokset'!C16</f>
        <v/>
      </c>
      <c r="J38" s="41" t="str">
        <f>'Priorisointi - tuotokset'!D16</f>
        <v/>
      </c>
      <c r="K38" s="38" t="str">
        <f>'Priorisointi - tuotokset'!E16</f>
        <v/>
      </c>
      <c r="L38" s="39"/>
      <c r="N38" s="37" t="str">
        <f>'Priorisointi - tuotannontekijät'!A16</f>
        <v/>
      </c>
      <c r="O38" s="48" t="str">
        <f>'Priorisointi - tuotannontekijät'!B16</f>
        <v/>
      </c>
      <c r="P38" s="37" t="str">
        <f>'Priorisointi - tuotannontekijät'!C16</f>
        <v/>
      </c>
      <c r="Q38" s="37" t="str">
        <f>'Priorisointi - tuotannontekijät'!D16</f>
        <v/>
      </c>
      <c r="R38" s="41" t="str">
        <f>'Priorisointi - tuotannontekijät'!E16</f>
        <v/>
      </c>
      <c r="S38" s="38" t="str">
        <f>'Priorisointi - tuotannontekijät'!F16</f>
        <v/>
      </c>
      <c r="T38" s="49"/>
      <c r="V38" s="37" t="str">
        <f>'Priorisointi - osatekijät'!A16</f>
        <v/>
      </c>
      <c r="W38" s="48" t="str">
        <f>'Priorisointi - osatekijät'!B16</f>
        <v/>
      </c>
      <c r="X38" s="37" t="str">
        <f>'Priorisointi - osatekijät'!C16</f>
        <v/>
      </c>
      <c r="Y38" s="37" t="str">
        <f>'Priorisointi - osatekijät'!D16</f>
        <v/>
      </c>
      <c r="Z38" s="41" t="str">
        <f>'Priorisointi - osatekijät'!E16</f>
        <v/>
      </c>
      <c r="AA38" s="38" t="str">
        <f>'Priorisointi - osatekijät'!F16</f>
        <v/>
      </c>
      <c r="AB38" s="49"/>
    </row>
    <row r="39" spans="2:28" ht="15" customHeight="1" x14ac:dyDescent="0.3">
      <c r="B39" s="45"/>
      <c r="C39" s="119"/>
      <c r="D39" s="104"/>
      <c r="E39" s="122"/>
      <c r="G39" s="37" t="str">
        <f>'Priorisointi - tuotokset'!A17</f>
        <v/>
      </c>
      <c r="H39" s="37" t="str">
        <f>'Priorisointi - tuotokset'!B17</f>
        <v/>
      </c>
      <c r="I39" s="37" t="str">
        <f>'Priorisointi - tuotokset'!C17</f>
        <v/>
      </c>
      <c r="J39" s="41" t="str">
        <f>'Priorisointi - tuotokset'!D17</f>
        <v/>
      </c>
      <c r="K39" s="38" t="str">
        <f>'Priorisointi - tuotokset'!E17</f>
        <v/>
      </c>
      <c r="L39" s="39"/>
      <c r="N39" s="37" t="str">
        <f>'Priorisointi - tuotannontekijät'!A17</f>
        <v/>
      </c>
      <c r="O39" s="48" t="str">
        <f>'Priorisointi - tuotannontekijät'!B17</f>
        <v/>
      </c>
      <c r="P39" s="37" t="str">
        <f>'Priorisointi - tuotannontekijät'!C17</f>
        <v/>
      </c>
      <c r="Q39" s="37" t="str">
        <f>'Priorisointi - tuotannontekijät'!D17</f>
        <v/>
      </c>
      <c r="R39" s="41" t="str">
        <f>'Priorisointi - tuotannontekijät'!E17</f>
        <v/>
      </c>
      <c r="S39" s="38" t="str">
        <f>'Priorisointi - tuotannontekijät'!F17</f>
        <v/>
      </c>
      <c r="T39" s="49"/>
      <c r="V39" s="37" t="str">
        <f>'Priorisointi - osatekijät'!A17</f>
        <v/>
      </c>
      <c r="W39" s="48" t="str">
        <f>'Priorisointi - osatekijät'!B17</f>
        <v/>
      </c>
      <c r="X39" s="37" t="str">
        <f>'Priorisointi - osatekijät'!C17</f>
        <v/>
      </c>
      <c r="Y39" s="37" t="str">
        <f>'Priorisointi - osatekijät'!D17</f>
        <v/>
      </c>
      <c r="Z39" s="41" t="str">
        <f>'Priorisointi - osatekijät'!E17</f>
        <v/>
      </c>
      <c r="AA39" s="38" t="str">
        <f>'Priorisointi - osatekijät'!F17</f>
        <v/>
      </c>
      <c r="AB39" s="49"/>
    </row>
    <row r="40" spans="2:28" ht="15" customHeight="1" x14ac:dyDescent="0.3">
      <c r="B40" s="45"/>
      <c r="C40" s="120"/>
      <c r="D40" s="105"/>
      <c r="E40" s="123"/>
      <c r="G40" s="37" t="str">
        <f>'Priorisointi - tuotokset'!A18</f>
        <v/>
      </c>
      <c r="H40" s="37" t="str">
        <f>'Priorisointi - tuotokset'!B18</f>
        <v/>
      </c>
      <c r="I40" s="37" t="str">
        <f>'Priorisointi - tuotokset'!C18</f>
        <v/>
      </c>
      <c r="J40" s="41" t="str">
        <f>'Priorisointi - tuotokset'!D18</f>
        <v/>
      </c>
      <c r="K40" s="38" t="str">
        <f>'Priorisointi - tuotokset'!E18</f>
        <v/>
      </c>
      <c r="L40" s="39"/>
      <c r="N40" s="37" t="str">
        <f>'Priorisointi - tuotannontekijät'!A18</f>
        <v/>
      </c>
      <c r="O40" s="48" t="str">
        <f>'Priorisointi - tuotannontekijät'!B18</f>
        <v/>
      </c>
      <c r="P40" s="37" t="str">
        <f>'Priorisointi - tuotannontekijät'!C18</f>
        <v/>
      </c>
      <c r="Q40" s="37" t="str">
        <f>'Priorisointi - tuotannontekijät'!D18</f>
        <v/>
      </c>
      <c r="R40" s="41" t="str">
        <f>'Priorisointi - tuotannontekijät'!E18</f>
        <v/>
      </c>
      <c r="S40" s="38" t="str">
        <f>'Priorisointi - tuotannontekijät'!F18</f>
        <v/>
      </c>
      <c r="T40" s="49"/>
      <c r="V40" s="37" t="str">
        <f>'Priorisointi - osatekijät'!A18</f>
        <v/>
      </c>
      <c r="W40" s="48" t="str">
        <f>'Priorisointi - osatekijät'!B18</f>
        <v/>
      </c>
      <c r="X40" s="37" t="str">
        <f>'Priorisointi - osatekijät'!C18</f>
        <v/>
      </c>
      <c r="Y40" s="37" t="str">
        <f>'Priorisointi - osatekijät'!D18</f>
        <v/>
      </c>
      <c r="Z40" s="41" t="str">
        <f>'Priorisointi - osatekijät'!E18</f>
        <v/>
      </c>
      <c r="AA40" s="38" t="str">
        <f>'Priorisointi - osatekijät'!F18</f>
        <v/>
      </c>
      <c r="AB40" s="49"/>
    </row>
    <row r="41" spans="2:28" ht="15" customHeight="1" x14ac:dyDescent="0.3">
      <c r="G41" s="37" t="str">
        <f>'Priorisointi - tuotokset'!A19</f>
        <v/>
      </c>
      <c r="H41" s="37" t="str">
        <f>'Priorisointi - tuotokset'!B19</f>
        <v/>
      </c>
      <c r="I41" s="37" t="str">
        <f>'Priorisointi - tuotokset'!C19</f>
        <v/>
      </c>
      <c r="J41" s="41" t="str">
        <f>'Priorisointi - tuotokset'!D19</f>
        <v/>
      </c>
      <c r="K41" s="38" t="str">
        <f>'Priorisointi - tuotokset'!E19</f>
        <v/>
      </c>
      <c r="L41" s="39"/>
      <c r="N41" s="37" t="str">
        <f>'Priorisointi - tuotannontekijät'!A19</f>
        <v/>
      </c>
      <c r="O41" s="48" t="str">
        <f>'Priorisointi - tuotannontekijät'!B19</f>
        <v/>
      </c>
      <c r="P41" s="37" t="str">
        <f>'Priorisointi - tuotannontekijät'!C19</f>
        <v/>
      </c>
      <c r="Q41" s="37" t="str">
        <f>'Priorisointi - tuotannontekijät'!D19</f>
        <v/>
      </c>
      <c r="R41" s="41" t="str">
        <f>'Priorisointi - tuotannontekijät'!E19</f>
        <v/>
      </c>
      <c r="S41" s="38" t="str">
        <f>'Priorisointi - tuotannontekijät'!F19</f>
        <v/>
      </c>
      <c r="T41" s="49"/>
      <c r="V41" s="37" t="str">
        <f>'Priorisointi - osatekijät'!A19</f>
        <v/>
      </c>
      <c r="W41" s="48" t="str">
        <f>'Priorisointi - osatekijät'!B19</f>
        <v/>
      </c>
      <c r="X41" s="37" t="str">
        <f>'Priorisointi - osatekijät'!C19</f>
        <v/>
      </c>
      <c r="Y41" s="37" t="str">
        <f>'Priorisointi - osatekijät'!D19</f>
        <v/>
      </c>
      <c r="Z41" s="41" t="str">
        <f>'Priorisointi - osatekijät'!E19</f>
        <v/>
      </c>
      <c r="AA41" s="38" t="str">
        <f>'Priorisointi - osatekijät'!F19</f>
        <v/>
      </c>
      <c r="AB41" s="49"/>
    </row>
    <row r="42" spans="2:28" x14ac:dyDescent="0.3">
      <c r="B42" s="98" t="s">
        <v>125</v>
      </c>
      <c r="C42" s="98"/>
      <c r="D42" s="98"/>
      <c r="E42" s="98"/>
      <c r="G42" s="37" t="str">
        <f>'Priorisointi - tuotokset'!A20</f>
        <v/>
      </c>
      <c r="H42" s="37" t="str">
        <f>'Priorisointi - tuotokset'!B20</f>
        <v/>
      </c>
      <c r="I42" s="37" t="str">
        <f>'Priorisointi - tuotokset'!C20</f>
        <v/>
      </c>
      <c r="J42" s="41" t="str">
        <f>'Priorisointi - tuotokset'!D20</f>
        <v/>
      </c>
      <c r="K42" s="38" t="str">
        <f>'Priorisointi - tuotokset'!E20</f>
        <v/>
      </c>
      <c r="L42" s="39"/>
      <c r="N42" s="37" t="str">
        <f>'Priorisointi - tuotannontekijät'!A20</f>
        <v/>
      </c>
      <c r="O42" s="48" t="str">
        <f>'Priorisointi - tuotannontekijät'!B20</f>
        <v/>
      </c>
      <c r="P42" s="37" t="str">
        <f>'Priorisointi - tuotannontekijät'!C20</f>
        <v/>
      </c>
      <c r="Q42" s="37" t="str">
        <f>'Priorisointi - tuotannontekijät'!D20</f>
        <v/>
      </c>
      <c r="R42" s="41" t="str">
        <f>'Priorisointi - tuotannontekijät'!E20</f>
        <v/>
      </c>
      <c r="S42" s="38" t="str">
        <f>'Priorisointi - tuotannontekijät'!F20</f>
        <v/>
      </c>
      <c r="T42" s="49"/>
      <c r="V42" s="37" t="str">
        <f>'Priorisointi - osatekijät'!A20</f>
        <v/>
      </c>
      <c r="W42" s="48" t="str">
        <f>'Priorisointi - osatekijät'!B20</f>
        <v/>
      </c>
      <c r="X42" s="37" t="str">
        <f>'Priorisointi - osatekijät'!C20</f>
        <v/>
      </c>
      <c r="Y42" s="37" t="str">
        <f>'Priorisointi - osatekijät'!D20</f>
        <v/>
      </c>
      <c r="Z42" s="41" t="str">
        <f>'Priorisointi - osatekijät'!E20</f>
        <v/>
      </c>
      <c r="AA42" s="38" t="str">
        <f>'Priorisointi - osatekijät'!F20</f>
        <v/>
      </c>
      <c r="AB42" s="49"/>
    </row>
    <row r="43" spans="2:28" x14ac:dyDescent="0.3">
      <c r="B43" s="98"/>
      <c r="C43" s="98"/>
      <c r="D43" s="98"/>
      <c r="E43" s="98"/>
      <c r="G43" s="37" t="str">
        <f>'Priorisointi - tuotokset'!A21</f>
        <v/>
      </c>
      <c r="H43" s="37" t="str">
        <f>'Priorisointi - tuotokset'!B21</f>
        <v/>
      </c>
      <c r="I43" s="37" t="str">
        <f>'Priorisointi - tuotokset'!C21</f>
        <v/>
      </c>
      <c r="J43" s="41" t="str">
        <f>'Priorisointi - tuotokset'!D21</f>
        <v/>
      </c>
      <c r="K43" s="38" t="str">
        <f>'Priorisointi - tuotokset'!E21</f>
        <v/>
      </c>
      <c r="L43" s="39"/>
      <c r="N43" s="37" t="str">
        <f>'Priorisointi - tuotannontekijät'!A21</f>
        <v/>
      </c>
      <c r="O43" s="48" t="str">
        <f>'Priorisointi - tuotannontekijät'!B21</f>
        <v/>
      </c>
      <c r="P43" s="37" t="str">
        <f>'Priorisointi - tuotannontekijät'!C21</f>
        <v/>
      </c>
      <c r="Q43" s="37" t="str">
        <f>'Priorisointi - tuotannontekijät'!D21</f>
        <v/>
      </c>
      <c r="R43" s="41" t="str">
        <f>'Priorisointi - tuotannontekijät'!E21</f>
        <v/>
      </c>
      <c r="S43" s="38" t="str">
        <f>'Priorisointi - tuotannontekijät'!F21</f>
        <v/>
      </c>
      <c r="T43" s="49"/>
      <c r="V43" s="37" t="str">
        <f>'Priorisointi - osatekijät'!A21</f>
        <v/>
      </c>
      <c r="W43" s="48" t="str">
        <f>'Priorisointi - osatekijät'!B21</f>
        <v/>
      </c>
      <c r="X43" s="37" t="str">
        <f>'Priorisointi - osatekijät'!C21</f>
        <v/>
      </c>
      <c r="Y43" s="37" t="str">
        <f>'Priorisointi - osatekijät'!D21</f>
        <v/>
      </c>
      <c r="Z43" s="41" t="str">
        <f>'Priorisointi - osatekijät'!E21</f>
        <v/>
      </c>
      <c r="AA43" s="38" t="str">
        <f>'Priorisointi - osatekijät'!F21</f>
        <v/>
      </c>
      <c r="AB43" s="49"/>
    </row>
    <row r="44" spans="2:28" x14ac:dyDescent="0.3">
      <c r="B44" s="98"/>
      <c r="C44" s="98"/>
      <c r="D44" s="98"/>
      <c r="E44" s="98"/>
      <c r="N44" s="37" t="str">
        <f>'Priorisointi - tuotannontekijät'!A22</f>
        <v/>
      </c>
      <c r="O44" s="48" t="str">
        <f>'Priorisointi - tuotannontekijät'!B22</f>
        <v/>
      </c>
      <c r="P44" s="37" t="str">
        <f>'Priorisointi - tuotannontekijät'!C22</f>
        <v/>
      </c>
      <c r="Q44" s="37" t="str">
        <f>'Priorisointi - tuotannontekijät'!D22</f>
        <v/>
      </c>
      <c r="R44" s="41" t="str">
        <f>'Priorisointi - tuotannontekijät'!E22</f>
        <v/>
      </c>
      <c r="S44" s="38" t="str">
        <f>'Priorisointi - tuotannontekijät'!F22</f>
        <v/>
      </c>
      <c r="T44" s="49"/>
      <c r="V44" s="37" t="str">
        <f>'Priorisointi - osatekijät'!A22</f>
        <v/>
      </c>
      <c r="W44" s="48" t="str">
        <f>'Priorisointi - osatekijät'!B22</f>
        <v/>
      </c>
      <c r="X44" s="37" t="str">
        <f>'Priorisointi - osatekijät'!C22</f>
        <v/>
      </c>
      <c r="Y44" s="37" t="str">
        <f>'Priorisointi - osatekijät'!D22</f>
        <v/>
      </c>
      <c r="Z44" s="41" t="str">
        <f>'Priorisointi - osatekijät'!E22</f>
        <v/>
      </c>
      <c r="AA44" s="38" t="str">
        <f>'Priorisointi - osatekijät'!F22</f>
        <v/>
      </c>
      <c r="AB44" s="49"/>
    </row>
    <row r="45" spans="2:28" x14ac:dyDescent="0.3">
      <c r="B45" s="45"/>
      <c r="C45" s="124" t="s">
        <v>35</v>
      </c>
      <c r="D45" s="100"/>
      <c r="E45" s="124" t="s">
        <v>94</v>
      </c>
      <c r="N45" s="37" t="str">
        <f>'Priorisointi - tuotannontekijät'!A23</f>
        <v/>
      </c>
      <c r="O45" s="48" t="str">
        <f>'Priorisointi - tuotannontekijät'!B23</f>
        <v/>
      </c>
      <c r="P45" s="37" t="str">
        <f>'Priorisointi - tuotannontekijät'!C23</f>
        <v/>
      </c>
      <c r="Q45" s="37" t="str">
        <f>'Priorisointi - tuotannontekijät'!D23</f>
        <v/>
      </c>
      <c r="R45" s="41" t="str">
        <f>'Priorisointi - tuotannontekijät'!E23</f>
        <v/>
      </c>
      <c r="S45" s="38" t="str">
        <f>'Priorisointi - tuotannontekijät'!F23</f>
        <v/>
      </c>
      <c r="T45" s="49"/>
      <c r="V45" s="37" t="str">
        <f>'Priorisointi - osatekijät'!A23</f>
        <v/>
      </c>
      <c r="W45" s="48" t="str">
        <f>'Priorisointi - osatekijät'!B23</f>
        <v/>
      </c>
      <c r="X45" s="37" t="str">
        <f>'Priorisointi - osatekijät'!C23</f>
        <v/>
      </c>
      <c r="Y45" s="37" t="str">
        <f>'Priorisointi - osatekijät'!D23</f>
        <v/>
      </c>
      <c r="Z45" s="41" t="str">
        <f>'Priorisointi - osatekijät'!E23</f>
        <v/>
      </c>
      <c r="AA45" s="38" t="str">
        <f>'Priorisointi - osatekijät'!F23</f>
        <v/>
      </c>
      <c r="AB45" s="49"/>
    </row>
    <row r="46" spans="2:28" x14ac:dyDescent="0.3">
      <c r="B46" s="45"/>
      <c r="C46" s="124"/>
      <c r="D46" s="102"/>
      <c r="E46" s="124"/>
      <c r="N46" s="37" t="str">
        <f>'Priorisointi - tuotannontekijät'!A24</f>
        <v/>
      </c>
      <c r="O46" s="48" t="str">
        <f>'Priorisointi - tuotannontekijät'!B24</f>
        <v/>
      </c>
      <c r="P46" s="37" t="str">
        <f>'Priorisointi - tuotannontekijät'!C24</f>
        <v/>
      </c>
      <c r="Q46" s="37" t="str">
        <f>'Priorisointi - tuotannontekijät'!D24</f>
        <v/>
      </c>
      <c r="R46" s="41" t="str">
        <f>'Priorisointi - tuotannontekijät'!E24</f>
        <v/>
      </c>
      <c r="S46" s="38" t="str">
        <f>'Priorisointi - tuotannontekijät'!F24</f>
        <v/>
      </c>
      <c r="T46" s="49"/>
      <c r="V46" s="37" t="str">
        <f>'Priorisointi - osatekijät'!A24</f>
        <v/>
      </c>
      <c r="W46" s="48" t="str">
        <f>'Priorisointi - osatekijät'!B24</f>
        <v/>
      </c>
      <c r="X46" s="37" t="str">
        <f>'Priorisointi - osatekijät'!C24</f>
        <v/>
      </c>
      <c r="Y46" s="37" t="str">
        <f>'Priorisointi - osatekijät'!D24</f>
        <v/>
      </c>
      <c r="Z46" s="41" t="str">
        <f>'Priorisointi - osatekijät'!E24</f>
        <v/>
      </c>
      <c r="AA46" s="38" t="str">
        <f>'Priorisointi - osatekijät'!F24</f>
        <v/>
      </c>
      <c r="AB46" s="49"/>
    </row>
    <row r="47" spans="2:28" x14ac:dyDescent="0.3">
      <c r="B47" s="45"/>
      <c r="C47" s="112" t="s">
        <v>31</v>
      </c>
      <c r="D47" s="106" t="s">
        <v>95</v>
      </c>
      <c r="E47" s="109">
        <v>0</v>
      </c>
      <c r="N47" s="37" t="str">
        <f>'Priorisointi - tuotannontekijät'!A25</f>
        <v/>
      </c>
      <c r="O47" s="48" t="str">
        <f>'Priorisointi - tuotannontekijät'!B25</f>
        <v/>
      </c>
      <c r="P47" s="37" t="str">
        <f>'Priorisointi - tuotannontekijät'!C25</f>
        <v/>
      </c>
      <c r="Q47" s="37" t="str">
        <f>'Priorisointi - tuotannontekijät'!D25</f>
        <v/>
      </c>
      <c r="R47" s="41" t="str">
        <f>'Priorisointi - tuotannontekijät'!E25</f>
        <v/>
      </c>
      <c r="S47" s="38" t="str">
        <f>'Priorisointi - tuotannontekijät'!F25</f>
        <v/>
      </c>
      <c r="T47" s="49"/>
      <c r="V47" s="37" t="str">
        <f>'Priorisointi - osatekijät'!A25</f>
        <v/>
      </c>
      <c r="W47" s="48" t="str">
        <f>'Priorisointi - osatekijät'!B25</f>
        <v/>
      </c>
      <c r="X47" s="37" t="str">
        <f>'Priorisointi - osatekijät'!C25</f>
        <v/>
      </c>
      <c r="Y47" s="37" t="str">
        <f>'Priorisointi - osatekijät'!D25</f>
        <v/>
      </c>
      <c r="Z47" s="41" t="str">
        <f>'Priorisointi - osatekijät'!E25</f>
        <v/>
      </c>
      <c r="AA47" s="38" t="str">
        <f>'Priorisointi - osatekijät'!F25</f>
        <v/>
      </c>
      <c r="AB47" s="49"/>
    </row>
    <row r="48" spans="2:28" x14ac:dyDescent="0.3">
      <c r="B48" s="45"/>
      <c r="C48" s="113"/>
      <c r="D48" s="107"/>
      <c r="E48" s="110"/>
      <c r="N48" s="37" t="str">
        <f>'Priorisointi - tuotannontekijät'!A26</f>
        <v/>
      </c>
      <c r="O48" s="48" t="str">
        <f>'Priorisointi - tuotannontekijät'!B26</f>
        <v/>
      </c>
      <c r="P48" s="37" t="str">
        <f>'Priorisointi - tuotannontekijät'!C26</f>
        <v/>
      </c>
      <c r="Q48" s="37" t="str">
        <f>'Priorisointi - tuotannontekijät'!D26</f>
        <v/>
      </c>
      <c r="R48" s="41" t="str">
        <f>'Priorisointi - tuotannontekijät'!E26</f>
        <v/>
      </c>
      <c r="S48" s="38" t="str">
        <f>'Priorisointi - tuotannontekijät'!F26</f>
        <v/>
      </c>
      <c r="T48" s="49"/>
      <c r="V48" s="37" t="str">
        <f>'Priorisointi - osatekijät'!A26</f>
        <v/>
      </c>
      <c r="W48" s="48" t="str">
        <f>'Priorisointi - osatekijät'!B26</f>
        <v/>
      </c>
      <c r="X48" s="37" t="str">
        <f>'Priorisointi - osatekijät'!C26</f>
        <v/>
      </c>
      <c r="Y48" s="37" t="str">
        <f>'Priorisointi - osatekijät'!D26</f>
        <v/>
      </c>
      <c r="Z48" s="41" t="str">
        <f>'Priorisointi - osatekijät'!E26</f>
        <v/>
      </c>
      <c r="AA48" s="38" t="str">
        <f>'Priorisointi - osatekijät'!F26</f>
        <v/>
      </c>
      <c r="AB48" s="49"/>
    </row>
    <row r="49" spans="2:28" ht="14.4" customHeight="1" x14ac:dyDescent="0.3">
      <c r="B49" s="45"/>
      <c r="C49" s="113"/>
      <c r="D49" s="107"/>
      <c r="E49" s="110"/>
      <c r="N49" s="37" t="str">
        <f>'Priorisointi - tuotannontekijät'!A27</f>
        <v/>
      </c>
      <c r="O49" s="48" t="str">
        <f>'Priorisointi - tuotannontekijät'!B27</f>
        <v/>
      </c>
      <c r="P49" s="37" t="str">
        <f>'Priorisointi - tuotannontekijät'!C27</f>
        <v/>
      </c>
      <c r="Q49" s="37" t="str">
        <f>'Priorisointi - tuotannontekijät'!D27</f>
        <v/>
      </c>
      <c r="R49" s="41" t="str">
        <f>'Priorisointi - tuotannontekijät'!E27</f>
        <v/>
      </c>
      <c r="S49" s="38" t="str">
        <f>'Priorisointi - tuotannontekijät'!F27</f>
        <v/>
      </c>
      <c r="T49" s="49"/>
      <c r="V49" s="37" t="str">
        <f>'Priorisointi - osatekijät'!A27</f>
        <v/>
      </c>
      <c r="W49" s="48" t="str">
        <f>'Priorisointi - osatekijät'!B27</f>
        <v/>
      </c>
      <c r="X49" s="37" t="str">
        <f>'Priorisointi - osatekijät'!C27</f>
        <v/>
      </c>
      <c r="Y49" s="37" t="str">
        <f>'Priorisointi - osatekijät'!D27</f>
        <v/>
      </c>
      <c r="Z49" s="41" t="str">
        <f>'Priorisointi - osatekijät'!E27</f>
        <v/>
      </c>
      <c r="AA49" s="38" t="str">
        <f>'Priorisointi - osatekijät'!F27</f>
        <v/>
      </c>
      <c r="AB49" s="49"/>
    </row>
    <row r="50" spans="2:28" x14ac:dyDescent="0.3">
      <c r="B50" s="45"/>
      <c r="C50" s="114"/>
      <c r="D50" s="108"/>
      <c r="E50" s="111"/>
      <c r="N50" s="37" t="str">
        <f>'Priorisointi - tuotannontekijät'!A28</f>
        <v/>
      </c>
      <c r="O50" s="48" t="str">
        <f>'Priorisointi - tuotannontekijät'!B28</f>
        <v/>
      </c>
      <c r="P50" s="37" t="str">
        <f>'Priorisointi - tuotannontekijät'!C28</f>
        <v/>
      </c>
      <c r="Q50" s="37" t="str">
        <f>'Priorisointi - tuotannontekijät'!D28</f>
        <v/>
      </c>
      <c r="R50" s="41" t="str">
        <f>'Priorisointi - tuotannontekijät'!E28</f>
        <v/>
      </c>
      <c r="S50" s="38" t="str">
        <f>'Priorisointi - tuotannontekijät'!F28</f>
        <v/>
      </c>
      <c r="T50" s="49"/>
      <c r="V50" s="37" t="str">
        <f>'Priorisointi - osatekijät'!A28</f>
        <v/>
      </c>
      <c r="W50" s="48" t="str">
        <f>'Priorisointi - osatekijät'!B28</f>
        <v/>
      </c>
      <c r="X50" s="37" t="str">
        <f>'Priorisointi - osatekijät'!C28</f>
        <v/>
      </c>
      <c r="Y50" s="37" t="str">
        <f>'Priorisointi - osatekijät'!D28</f>
        <v/>
      </c>
      <c r="Z50" s="41" t="str">
        <f>'Priorisointi - osatekijät'!E28</f>
        <v/>
      </c>
      <c r="AA50" s="38" t="str">
        <f>'Priorisointi - osatekijät'!F28</f>
        <v/>
      </c>
      <c r="AB50" s="49"/>
    </row>
    <row r="51" spans="2:28" ht="14.4" customHeight="1" x14ac:dyDescent="0.3">
      <c r="B51" s="45"/>
      <c r="C51" s="112" t="s">
        <v>32</v>
      </c>
      <c r="D51" s="106" t="s">
        <v>96</v>
      </c>
      <c r="E51" s="109">
        <v>0.05</v>
      </c>
      <c r="N51" s="37" t="str">
        <f>'Priorisointi - tuotannontekijät'!A29</f>
        <v/>
      </c>
      <c r="O51" s="48" t="str">
        <f>'Priorisointi - tuotannontekijät'!B29</f>
        <v/>
      </c>
      <c r="P51" s="37" t="str">
        <f>'Priorisointi - tuotannontekijät'!C29</f>
        <v/>
      </c>
      <c r="Q51" s="37" t="str">
        <f>'Priorisointi - tuotannontekijät'!D29</f>
        <v/>
      </c>
      <c r="R51" s="41" t="str">
        <f>'Priorisointi - tuotannontekijät'!E29</f>
        <v/>
      </c>
      <c r="S51" s="38" t="str">
        <f>'Priorisointi - tuotannontekijät'!F29</f>
        <v/>
      </c>
      <c r="T51" s="49"/>
      <c r="V51" s="37" t="str">
        <f>'Priorisointi - osatekijät'!A29</f>
        <v/>
      </c>
      <c r="W51" s="48" t="str">
        <f>'Priorisointi - osatekijät'!B29</f>
        <v/>
      </c>
      <c r="X51" s="37" t="str">
        <f>'Priorisointi - osatekijät'!C29</f>
        <v/>
      </c>
      <c r="Y51" s="37" t="str">
        <f>'Priorisointi - osatekijät'!D29</f>
        <v/>
      </c>
      <c r="Z51" s="41" t="str">
        <f>'Priorisointi - osatekijät'!E29</f>
        <v/>
      </c>
      <c r="AA51" s="38" t="str">
        <f>'Priorisointi - osatekijät'!F29</f>
        <v/>
      </c>
      <c r="AB51" s="49"/>
    </row>
    <row r="52" spans="2:28" x14ac:dyDescent="0.3">
      <c r="B52" s="45"/>
      <c r="C52" s="113"/>
      <c r="D52" s="107"/>
      <c r="E52" s="110"/>
      <c r="N52" s="37" t="str">
        <f>'Priorisointi - tuotannontekijät'!A30</f>
        <v/>
      </c>
      <c r="O52" s="48" t="str">
        <f>'Priorisointi - tuotannontekijät'!B30</f>
        <v/>
      </c>
      <c r="P52" s="37" t="str">
        <f>'Priorisointi - tuotannontekijät'!C30</f>
        <v/>
      </c>
      <c r="Q52" s="37" t="str">
        <f>'Priorisointi - tuotannontekijät'!D30</f>
        <v/>
      </c>
      <c r="R52" s="41" t="str">
        <f>'Priorisointi - tuotannontekijät'!E30</f>
        <v/>
      </c>
      <c r="S52" s="38" t="str">
        <f>'Priorisointi - tuotannontekijät'!F30</f>
        <v/>
      </c>
      <c r="T52" s="49"/>
      <c r="V52" s="37" t="str">
        <f>'Priorisointi - osatekijät'!A30</f>
        <v/>
      </c>
      <c r="W52" s="48" t="str">
        <f>'Priorisointi - osatekijät'!B30</f>
        <v/>
      </c>
      <c r="X52" s="37" t="str">
        <f>'Priorisointi - osatekijät'!C30</f>
        <v/>
      </c>
      <c r="Y52" s="37" t="str">
        <f>'Priorisointi - osatekijät'!D30</f>
        <v/>
      </c>
      <c r="Z52" s="41" t="str">
        <f>'Priorisointi - osatekijät'!E30</f>
        <v/>
      </c>
      <c r="AA52" s="38" t="str">
        <f>'Priorisointi - osatekijät'!F30</f>
        <v/>
      </c>
      <c r="AB52" s="49"/>
    </row>
    <row r="53" spans="2:28" ht="14.4" customHeight="1" x14ac:dyDescent="0.3">
      <c r="B53" s="45"/>
      <c r="C53" s="113"/>
      <c r="D53" s="107"/>
      <c r="E53" s="110"/>
      <c r="N53" s="37" t="str">
        <f>'Priorisointi - tuotannontekijät'!A31</f>
        <v/>
      </c>
      <c r="O53" s="48" t="str">
        <f>'Priorisointi - tuotannontekijät'!B31</f>
        <v/>
      </c>
      <c r="P53" s="37" t="str">
        <f>'Priorisointi - tuotannontekijät'!C31</f>
        <v/>
      </c>
      <c r="Q53" s="37" t="str">
        <f>'Priorisointi - tuotannontekijät'!D31</f>
        <v/>
      </c>
      <c r="R53" s="41" t="str">
        <f>'Priorisointi - tuotannontekijät'!E31</f>
        <v/>
      </c>
      <c r="S53" s="38" t="str">
        <f>'Priorisointi - tuotannontekijät'!F31</f>
        <v/>
      </c>
      <c r="T53" s="49"/>
      <c r="V53" s="37" t="str">
        <f>'Priorisointi - osatekijät'!A31</f>
        <v/>
      </c>
      <c r="W53" s="48" t="str">
        <f>'Priorisointi - osatekijät'!B31</f>
        <v/>
      </c>
      <c r="X53" s="37" t="str">
        <f>'Priorisointi - osatekijät'!C31</f>
        <v/>
      </c>
      <c r="Y53" s="37" t="str">
        <f>'Priorisointi - osatekijät'!D31</f>
        <v/>
      </c>
      <c r="Z53" s="41" t="str">
        <f>'Priorisointi - osatekijät'!E31</f>
        <v/>
      </c>
      <c r="AA53" s="38" t="str">
        <f>'Priorisointi - osatekijät'!F31</f>
        <v/>
      </c>
      <c r="AB53" s="49"/>
    </row>
    <row r="54" spans="2:28" x14ac:dyDescent="0.3">
      <c r="B54" s="45"/>
      <c r="C54" s="114"/>
      <c r="D54" s="108"/>
      <c r="E54" s="111"/>
      <c r="N54" s="37" t="str">
        <f>'Priorisointi - tuotannontekijät'!A32</f>
        <v/>
      </c>
      <c r="O54" s="48" t="str">
        <f>'Priorisointi - tuotannontekijät'!B32</f>
        <v/>
      </c>
      <c r="P54" s="37" t="str">
        <f>'Priorisointi - tuotannontekijät'!C32</f>
        <v/>
      </c>
      <c r="Q54" s="37" t="str">
        <f>'Priorisointi - tuotannontekijät'!D32</f>
        <v/>
      </c>
      <c r="R54" s="41" t="str">
        <f>'Priorisointi - tuotannontekijät'!E32</f>
        <v/>
      </c>
      <c r="S54" s="38" t="str">
        <f>'Priorisointi - tuotannontekijät'!F32</f>
        <v/>
      </c>
      <c r="T54" s="49"/>
      <c r="V54" s="37" t="str">
        <f>'Priorisointi - osatekijät'!A32</f>
        <v/>
      </c>
      <c r="W54" s="48" t="str">
        <f>'Priorisointi - osatekijät'!B32</f>
        <v/>
      </c>
      <c r="X54" s="37" t="str">
        <f>'Priorisointi - osatekijät'!C32</f>
        <v/>
      </c>
      <c r="Y54" s="37" t="str">
        <f>'Priorisointi - osatekijät'!D32</f>
        <v/>
      </c>
      <c r="Z54" s="41" t="str">
        <f>'Priorisointi - osatekijät'!E32</f>
        <v/>
      </c>
      <c r="AA54" s="38" t="str">
        <f>'Priorisointi - osatekijät'!F32</f>
        <v/>
      </c>
      <c r="AB54" s="49"/>
    </row>
    <row r="55" spans="2:28" x14ac:dyDescent="0.3">
      <c r="N55" s="37" t="str">
        <f>'Priorisointi - tuotannontekijät'!A33</f>
        <v/>
      </c>
      <c r="O55" s="48" t="str">
        <f>'Priorisointi - tuotannontekijät'!B33</f>
        <v/>
      </c>
      <c r="P55" s="37" t="str">
        <f>'Priorisointi - tuotannontekijät'!C33</f>
        <v/>
      </c>
      <c r="Q55" s="37" t="str">
        <f>'Priorisointi - tuotannontekijät'!D33</f>
        <v/>
      </c>
      <c r="R55" s="41" t="str">
        <f>'Priorisointi - tuotannontekijät'!E33</f>
        <v/>
      </c>
      <c r="S55" s="38" t="str">
        <f>'Priorisointi - tuotannontekijät'!F33</f>
        <v/>
      </c>
      <c r="T55" s="49"/>
      <c r="V55" s="37" t="str">
        <f>'Priorisointi - osatekijät'!A33</f>
        <v/>
      </c>
      <c r="W55" s="48" t="str">
        <f>'Priorisointi - osatekijät'!B33</f>
        <v/>
      </c>
      <c r="X55" s="37" t="str">
        <f>'Priorisointi - osatekijät'!C33</f>
        <v/>
      </c>
      <c r="Y55" s="37" t="str">
        <f>'Priorisointi - osatekijät'!D33</f>
        <v/>
      </c>
      <c r="Z55" s="41" t="str">
        <f>'Priorisointi - osatekijät'!E33</f>
        <v/>
      </c>
      <c r="AA55" s="38" t="str">
        <f>'Priorisointi - osatekijät'!F33</f>
        <v/>
      </c>
      <c r="AB55" s="49"/>
    </row>
    <row r="56" spans="2:28" x14ac:dyDescent="0.3">
      <c r="N56" s="37" t="str">
        <f>'Priorisointi - tuotannontekijät'!A34</f>
        <v/>
      </c>
      <c r="O56" s="48" t="str">
        <f>'Priorisointi - tuotannontekijät'!B34</f>
        <v/>
      </c>
      <c r="P56" s="37" t="str">
        <f>'Priorisointi - tuotannontekijät'!C34</f>
        <v/>
      </c>
      <c r="Q56" s="37" t="str">
        <f>'Priorisointi - tuotannontekijät'!D34</f>
        <v/>
      </c>
      <c r="R56" s="41" t="str">
        <f>'Priorisointi - tuotannontekijät'!E34</f>
        <v/>
      </c>
      <c r="S56" s="38" t="str">
        <f>'Priorisointi - tuotannontekijät'!F34</f>
        <v/>
      </c>
      <c r="T56" s="49"/>
      <c r="V56" s="37" t="str">
        <f>'Priorisointi - osatekijät'!A34</f>
        <v/>
      </c>
      <c r="W56" s="48" t="str">
        <f>'Priorisointi - osatekijät'!B34</f>
        <v/>
      </c>
      <c r="X56" s="37" t="str">
        <f>'Priorisointi - osatekijät'!C34</f>
        <v/>
      </c>
      <c r="Y56" s="37" t="str">
        <f>'Priorisointi - osatekijät'!D34</f>
        <v/>
      </c>
      <c r="Z56" s="41" t="str">
        <f>'Priorisointi - osatekijät'!E34</f>
        <v/>
      </c>
      <c r="AA56" s="38" t="str">
        <f>'Priorisointi - osatekijät'!F34</f>
        <v/>
      </c>
      <c r="AB56" s="49"/>
    </row>
    <row r="57" spans="2:28" x14ac:dyDescent="0.3">
      <c r="N57" s="37" t="str">
        <f>'Priorisointi - tuotannontekijät'!A35</f>
        <v/>
      </c>
      <c r="O57" s="48" t="str">
        <f>'Priorisointi - tuotannontekijät'!B35</f>
        <v/>
      </c>
      <c r="P57" s="37" t="str">
        <f>'Priorisointi - tuotannontekijät'!C35</f>
        <v/>
      </c>
      <c r="Q57" s="37" t="str">
        <f>'Priorisointi - tuotannontekijät'!D35</f>
        <v/>
      </c>
      <c r="R57" s="41" t="str">
        <f>'Priorisointi - tuotannontekijät'!E35</f>
        <v/>
      </c>
      <c r="S57" s="38" t="str">
        <f>'Priorisointi - tuotannontekijät'!F35</f>
        <v/>
      </c>
      <c r="T57" s="49"/>
      <c r="V57" s="37" t="str">
        <f>'Priorisointi - osatekijät'!A35</f>
        <v/>
      </c>
      <c r="W57" s="48" t="str">
        <f>'Priorisointi - osatekijät'!B35</f>
        <v/>
      </c>
      <c r="X57" s="37" t="str">
        <f>'Priorisointi - osatekijät'!C35</f>
        <v/>
      </c>
      <c r="Y57" s="37" t="str">
        <f>'Priorisointi - osatekijät'!D35</f>
        <v/>
      </c>
      <c r="Z57" s="41" t="str">
        <f>'Priorisointi - osatekijät'!E35</f>
        <v/>
      </c>
      <c r="AA57" s="38" t="str">
        <f>'Priorisointi - osatekijät'!F35</f>
        <v/>
      </c>
      <c r="AB57" s="49"/>
    </row>
    <row r="58" spans="2:28" x14ac:dyDescent="0.3">
      <c r="N58" s="37" t="str">
        <f>'Priorisointi - tuotannontekijät'!A36</f>
        <v/>
      </c>
      <c r="O58" s="48" t="str">
        <f>'Priorisointi - tuotannontekijät'!B36</f>
        <v/>
      </c>
      <c r="P58" s="37" t="str">
        <f>'Priorisointi - tuotannontekijät'!C36</f>
        <v/>
      </c>
      <c r="Q58" s="37" t="str">
        <f>'Priorisointi - tuotannontekijät'!D36</f>
        <v/>
      </c>
      <c r="R58" s="41" t="str">
        <f>'Priorisointi - tuotannontekijät'!E36</f>
        <v/>
      </c>
      <c r="S58" s="38" t="str">
        <f>'Priorisointi - tuotannontekijät'!F36</f>
        <v/>
      </c>
      <c r="T58" s="49"/>
      <c r="V58" s="37" t="str">
        <f>'Priorisointi - osatekijät'!A36</f>
        <v/>
      </c>
      <c r="W58" s="48" t="str">
        <f>'Priorisointi - osatekijät'!B36</f>
        <v/>
      </c>
      <c r="X58" s="37" t="str">
        <f>'Priorisointi - osatekijät'!C36</f>
        <v/>
      </c>
      <c r="Y58" s="37" t="str">
        <f>'Priorisointi - osatekijät'!D36</f>
        <v/>
      </c>
      <c r="Z58" s="41" t="str">
        <f>'Priorisointi - osatekijät'!E36</f>
        <v/>
      </c>
      <c r="AA58" s="38" t="str">
        <f>'Priorisointi - osatekijät'!F36</f>
        <v/>
      </c>
      <c r="AB58" s="49"/>
    </row>
    <row r="59" spans="2:28" x14ac:dyDescent="0.3">
      <c r="N59" s="37" t="str">
        <f>'Priorisointi - tuotannontekijät'!A37</f>
        <v/>
      </c>
      <c r="O59" s="48" t="str">
        <f>'Priorisointi - tuotannontekijät'!B37</f>
        <v/>
      </c>
      <c r="P59" s="37" t="str">
        <f>'Priorisointi - tuotannontekijät'!C37</f>
        <v/>
      </c>
      <c r="Q59" s="37" t="str">
        <f>'Priorisointi - tuotannontekijät'!D37</f>
        <v/>
      </c>
      <c r="R59" s="41" t="str">
        <f>'Priorisointi - tuotannontekijät'!E37</f>
        <v/>
      </c>
      <c r="S59" s="38" t="str">
        <f>'Priorisointi - tuotannontekijät'!F37</f>
        <v/>
      </c>
      <c r="T59" s="49"/>
      <c r="V59" s="37" t="str">
        <f>'Priorisointi - osatekijät'!A37</f>
        <v/>
      </c>
      <c r="W59" s="48" t="str">
        <f>'Priorisointi - osatekijät'!B37</f>
        <v/>
      </c>
      <c r="X59" s="37" t="str">
        <f>'Priorisointi - osatekijät'!C37</f>
        <v/>
      </c>
      <c r="Y59" s="37" t="str">
        <f>'Priorisointi - osatekijät'!D37</f>
        <v/>
      </c>
      <c r="Z59" s="41" t="str">
        <f>'Priorisointi - osatekijät'!E37</f>
        <v/>
      </c>
      <c r="AA59" s="38" t="str">
        <f>'Priorisointi - osatekijät'!F37</f>
        <v/>
      </c>
      <c r="AB59" s="49"/>
    </row>
    <row r="60" spans="2:28" x14ac:dyDescent="0.3">
      <c r="N60" s="37" t="str">
        <f>'Priorisointi - tuotannontekijät'!A38</f>
        <v/>
      </c>
      <c r="O60" s="48" t="str">
        <f>'Priorisointi - tuotannontekijät'!B38</f>
        <v/>
      </c>
      <c r="P60" s="37" t="str">
        <f>'Priorisointi - tuotannontekijät'!C38</f>
        <v/>
      </c>
      <c r="Q60" s="37" t="str">
        <f>'Priorisointi - tuotannontekijät'!D38</f>
        <v/>
      </c>
      <c r="R60" s="41" t="str">
        <f>'Priorisointi - tuotannontekijät'!E38</f>
        <v/>
      </c>
      <c r="S60" s="38" t="str">
        <f>'Priorisointi - tuotannontekijät'!F38</f>
        <v/>
      </c>
      <c r="T60" s="49"/>
      <c r="V60" s="37" t="str">
        <f>'Priorisointi - osatekijät'!A38</f>
        <v/>
      </c>
      <c r="W60" s="48" t="str">
        <f>'Priorisointi - osatekijät'!B38</f>
        <v/>
      </c>
      <c r="X60" s="37" t="str">
        <f>'Priorisointi - osatekijät'!C38</f>
        <v/>
      </c>
      <c r="Y60" s="37" t="str">
        <f>'Priorisointi - osatekijät'!D38</f>
        <v/>
      </c>
      <c r="Z60" s="41" t="str">
        <f>'Priorisointi - osatekijät'!E38</f>
        <v/>
      </c>
      <c r="AA60" s="38" t="str">
        <f>'Priorisointi - osatekijät'!F38</f>
        <v/>
      </c>
      <c r="AB60" s="49"/>
    </row>
    <row r="61" spans="2:28" x14ac:dyDescent="0.3">
      <c r="N61" s="37" t="str">
        <f>'Priorisointi - tuotannontekijät'!A39</f>
        <v/>
      </c>
      <c r="O61" s="48" t="str">
        <f>'Priorisointi - tuotannontekijät'!B39</f>
        <v/>
      </c>
      <c r="P61" s="37" t="str">
        <f>'Priorisointi - tuotannontekijät'!C39</f>
        <v/>
      </c>
      <c r="Q61" s="37" t="str">
        <f>'Priorisointi - tuotannontekijät'!D39</f>
        <v/>
      </c>
      <c r="R61" s="41" t="str">
        <f>'Priorisointi - tuotannontekijät'!E39</f>
        <v/>
      </c>
      <c r="S61" s="38" t="str">
        <f>'Priorisointi - tuotannontekijät'!F39</f>
        <v/>
      </c>
      <c r="T61" s="49"/>
      <c r="V61" s="37" t="str">
        <f>'Priorisointi - osatekijät'!A39</f>
        <v/>
      </c>
      <c r="W61" s="48" t="str">
        <f>'Priorisointi - osatekijät'!B39</f>
        <v/>
      </c>
      <c r="X61" s="37" t="str">
        <f>'Priorisointi - osatekijät'!C39</f>
        <v/>
      </c>
      <c r="Y61" s="37" t="str">
        <f>'Priorisointi - osatekijät'!D39</f>
        <v/>
      </c>
      <c r="Z61" s="41" t="str">
        <f>'Priorisointi - osatekijät'!E39</f>
        <v/>
      </c>
      <c r="AA61" s="38" t="str">
        <f>'Priorisointi - osatekijät'!F39</f>
        <v/>
      </c>
      <c r="AB61" s="49"/>
    </row>
    <row r="62" spans="2:28" x14ac:dyDescent="0.3">
      <c r="N62" s="37" t="str">
        <f>'Priorisointi - tuotannontekijät'!A40</f>
        <v/>
      </c>
      <c r="O62" s="48" t="str">
        <f>'Priorisointi - tuotannontekijät'!B40</f>
        <v/>
      </c>
      <c r="P62" s="37" t="str">
        <f>'Priorisointi - tuotannontekijät'!C40</f>
        <v/>
      </c>
      <c r="Q62" s="37" t="str">
        <f>'Priorisointi - tuotannontekijät'!D40</f>
        <v/>
      </c>
      <c r="R62" s="41" t="str">
        <f>'Priorisointi - tuotannontekijät'!E40</f>
        <v/>
      </c>
      <c r="S62" s="38" t="str">
        <f>'Priorisointi - tuotannontekijät'!F40</f>
        <v/>
      </c>
      <c r="T62" s="49"/>
      <c r="V62" s="37" t="str">
        <f>'Priorisointi - osatekijät'!A40</f>
        <v/>
      </c>
      <c r="W62" s="48" t="str">
        <f>'Priorisointi - osatekijät'!B40</f>
        <v/>
      </c>
      <c r="X62" s="37" t="str">
        <f>'Priorisointi - osatekijät'!C40</f>
        <v/>
      </c>
      <c r="Y62" s="37" t="str">
        <f>'Priorisointi - osatekijät'!D40</f>
        <v/>
      </c>
      <c r="Z62" s="41" t="str">
        <f>'Priorisointi - osatekijät'!E40</f>
        <v/>
      </c>
      <c r="AA62" s="38" t="str">
        <f>'Priorisointi - osatekijät'!F40</f>
        <v/>
      </c>
      <c r="AB62" s="49"/>
    </row>
    <row r="63" spans="2:28" x14ac:dyDescent="0.3">
      <c r="N63" s="37" t="str">
        <f>'Priorisointi - tuotannontekijät'!A41</f>
        <v/>
      </c>
      <c r="O63" s="48" t="str">
        <f>'Priorisointi - tuotannontekijät'!B41</f>
        <v/>
      </c>
      <c r="P63" s="37" t="str">
        <f>'Priorisointi - tuotannontekijät'!C41</f>
        <v/>
      </c>
      <c r="Q63" s="37" t="str">
        <f>'Priorisointi - tuotannontekijät'!D41</f>
        <v/>
      </c>
      <c r="R63" s="41" t="str">
        <f>'Priorisointi - tuotannontekijät'!E41</f>
        <v/>
      </c>
      <c r="S63" s="38" t="str">
        <f>'Priorisointi - tuotannontekijät'!F41</f>
        <v/>
      </c>
      <c r="T63" s="49"/>
      <c r="V63" s="37" t="str">
        <f>'Priorisointi - osatekijät'!A41</f>
        <v/>
      </c>
      <c r="W63" s="48" t="str">
        <f>'Priorisointi - osatekijät'!B41</f>
        <v/>
      </c>
      <c r="X63" s="37" t="str">
        <f>'Priorisointi - osatekijät'!C41</f>
        <v/>
      </c>
      <c r="Y63" s="37" t="str">
        <f>'Priorisointi - osatekijät'!D41</f>
        <v/>
      </c>
      <c r="Z63" s="41" t="str">
        <f>'Priorisointi - osatekijät'!E41</f>
        <v/>
      </c>
      <c r="AA63" s="38" t="str">
        <f>'Priorisointi - osatekijät'!F41</f>
        <v/>
      </c>
      <c r="AB63" s="49"/>
    </row>
    <row r="64" spans="2:28" x14ac:dyDescent="0.3">
      <c r="N64" s="37" t="str">
        <f>'Priorisointi - tuotannontekijät'!A42</f>
        <v/>
      </c>
      <c r="O64" s="48" t="str">
        <f>'Priorisointi - tuotannontekijät'!B42</f>
        <v/>
      </c>
      <c r="P64" s="37" t="str">
        <f>'Priorisointi - tuotannontekijät'!C42</f>
        <v/>
      </c>
      <c r="Q64" s="37" t="str">
        <f>'Priorisointi - tuotannontekijät'!D42</f>
        <v/>
      </c>
      <c r="R64" s="41" t="str">
        <f>'Priorisointi - tuotannontekijät'!E42</f>
        <v/>
      </c>
      <c r="S64" s="38" t="str">
        <f>'Priorisointi - tuotannontekijät'!F42</f>
        <v/>
      </c>
      <c r="T64" s="49"/>
      <c r="V64" s="37" t="str">
        <f>'Priorisointi - osatekijät'!A42</f>
        <v/>
      </c>
      <c r="W64" s="48" t="str">
        <f>'Priorisointi - osatekijät'!B42</f>
        <v/>
      </c>
      <c r="X64" s="37" t="str">
        <f>'Priorisointi - osatekijät'!C42</f>
        <v/>
      </c>
      <c r="Y64" s="37" t="str">
        <f>'Priorisointi - osatekijät'!D42</f>
        <v/>
      </c>
      <c r="Z64" s="41" t="str">
        <f>'Priorisointi - osatekijät'!E42</f>
        <v/>
      </c>
      <c r="AA64" s="38" t="str">
        <f>'Priorisointi - osatekijät'!F42</f>
        <v/>
      </c>
      <c r="AB64" s="49"/>
    </row>
    <row r="65" spans="14:28" x14ac:dyDescent="0.3">
      <c r="N65" s="37" t="str">
        <f>'Priorisointi - tuotannontekijät'!A43</f>
        <v/>
      </c>
      <c r="O65" s="48" t="str">
        <f>'Priorisointi - tuotannontekijät'!B43</f>
        <v/>
      </c>
      <c r="P65" s="37" t="str">
        <f>'Priorisointi - tuotannontekijät'!C43</f>
        <v/>
      </c>
      <c r="Q65" s="37" t="str">
        <f>'Priorisointi - tuotannontekijät'!D43</f>
        <v/>
      </c>
      <c r="R65" s="41" t="str">
        <f>'Priorisointi - tuotannontekijät'!E43</f>
        <v/>
      </c>
      <c r="S65" s="38" t="str">
        <f>'Priorisointi - tuotannontekijät'!F43</f>
        <v/>
      </c>
      <c r="T65" s="49"/>
      <c r="V65" s="37" t="str">
        <f>'Priorisointi - osatekijät'!A43</f>
        <v/>
      </c>
      <c r="W65" s="48" t="str">
        <f>'Priorisointi - osatekijät'!B43</f>
        <v/>
      </c>
      <c r="X65" s="37" t="str">
        <f>'Priorisointi - osatekijät'!C43</f>
        <v/>
      </c>
      <c r="Y65" s="37" t="str">
        <f>'Priorisointi - osatekijät'!D43</f>
        <v/>
      </c>
      <c r="Z65" s="41" t="str">
        <f>'Priorisointi - osatekijät'!E43</f>
        <v/>
      </c>
      <c r="AA65" s="38" t="str">
        <f>'Priorisointi - osatekijät'!F43</f>
        <v/>
      </c>
      <c r="AB65" s="49"/>
    </row>
    <row r="66" spans="14:28" x14ac:dyDescent="0.3">
      <c r="N66" s="37" t="str">
        <f>'Priorisointi - tuotannontekijät'!A44</f>
        <v/>
      </c>
      <c r="O66" s="48" t="str">
        <f>'Priorisointi - tuotannontekijät'!B44</f>
        <v/>
      </c>
      <c r="P66" s="37" t="str">
        <f>'Priorisointi - tuotannontekijät'!C44</f>
        <v/>
      </c>
      <c r="Q66" s="37" t="str">
        <f>'Priorisointi - tuotannontekijät'!D44</f>
        <v/>
      </c>
      <c r="R66" s="41" t="str">
        <f>'Priorisointi - tuotannontekijät'!E44</f>
        <v/>
      </c>
      <c r="S66" s="38" t="str">
        <f>'Priorisointi - tuotannontekijät'!F44</f>
        <v/>
      </c>
      <c r="T66" s="49"/>
      <c r="V66" s="37" t="str">
        <f>'Priorisointi - osatekijät'!A44</f>
        <v/>
      </c>
      <c r="W66" s="48" t="str">
        <f>'Priorisointi - osatekijät'!B44</f>
        <v/>
      </c>
      <c r="X66" s="37" t="str">
        <f>'Priorisointi - osatekijät'!C44</f>
        <v/>
      </c>
      <c r="Y66" s="37" t="str">
        <f>'Priorisointi - osatekijät'!D44</f>
        <v/>
      </c>
      <c r="Z66" s="41" t="str">
        <f>'Priorisointi - osatekijät'!E44</f>
        <v/>
      </c>
      <c r="AA66" s="38" t="str">
        <f>'Priorisointi - osatekijät'!F44</f>
        <v/>
      </c>
      <c r="AB66" s="49"/>
    </row>
    <row r="67" spans="14:28" x14ac:dyDescent="0.3">
      <c r="N67" s="37" t="str">
        <f>'Priorisointi - tuotannontekijät'!A45</f>
        <v/>
      </c>
      <c r="O67" s="48" t="str">
        <f>'Priorisointi - tuotannontekijät'!B45</f>
        <v/>
      </c>
      <c r="P67" s="37" t="str">
        <f>'Priorisointi - tuotannontekijät'!C45</f>
        <v/>
      </c>
      <c r="Q67" s="37" t="str">
        <f>'Priorisointi - tuotannontekijät'!D45</f>
        <v/>
      </c>
      <c r="R67" s="41" t="str">
        <f>'Priorisointi - tuotannontekijät'!E45</f>
        <v/>
      </c>
      <c r="S67" s="38" t="str">
        <f>'Priorisointi - tuotannontekijät'!F45</f>
        <v/>
      </c>
      <c r="T67" s="49"/>
      <c r="V67" s="37" t="str">
        <f>'Priorisointi - osatekijät'!A45</f>
        <v/>
      </c>
      <c r="W67" s="48" t="str">
        <f>'Priorisointi - osatekijät'!B45</f>
        <v/>
      </c>
      <c r="X67" s="37" t="str">
        <f>'Priorisointi - osatekijät'!C45</f>
        <v/>
      </c>
      <c r="Y67" s="37" t="str">
        <f>'Priorisointi - osatekijät'!D45</f>
        <v/>
      </c>
      <c r="Z67" s="41" t="str">
        <f>'Priorisointi - osatekijät'!E45</f>
        <v/>
      </c>
      <c r="AA67" s="38" t="str">
        <f>'Priorisointi - osatekijät'!F45</f>
        <v/>
      </c>
      <c r="AB67" s="49"/>
    </row>
    <row r="68" spans="14:28" x14ac:dyDescent="0.3">
      <c r="N68" s="37" t="str">
        <f>'Priorisointi - tuotannontekijät'!A46</f>
        <v/>
      </c>
      <c r="O68" s="48" t="str">
        <f>'Priorisointi - tuotannontekijät'!B46</f>
        <v/>
      </c>
      <c r="P68" s="37" t="str">
        <f>'Priorisointi - tuotannontekijät'!C46</f>
        <v/>
      </c>
      <c r="Q68" s="37" t="str">
        <f>'Priorisointi - tuotannontekijät'!D46</f>
        <v/>
      </c>
      <c r="R68" s="41" t="str">
        <f>'Priorisointi - tuotannontekijät'!E46</f>
        <v/>
      </c>
      <c r="S68" s="38" t="str">
        <f>'Priorisointi - tuotannontekijät'!F46</f>
        <v/>
      </c>
      <c r="T68" s="49"/>
      <c r="V68" s="37" t="str">
        <f>'Priorisointi - osatekijät'!A46</f>
        <v/>
      </c>
      <c r="W68" s="48" t="str">
        <f>'Priorisointi - osatekijät'!B46</f>
        <v/>
      </c>
      <c r="X68" s="37" t="str">
        <f>'Priorisointi - osatekijät'!C46</f>
        <v/>
      </c>
      <c r="Y68" s="37" t="str">
        <f>'Priorisointi - osatekijät'!D46</f>
        <v/>
      </c>
      <c r="Z68" s="41" t="str">
        <f>'Priorisointi - osatekijät'!E46</f>
        <v/>
      </c>
      <c r="AA68" s="38" t="str">
        <f>'Priorisointi - osatekijät'!F46</f>
        <v/>
      </c>
      <c r="AB68" s="49"/>
    </row>
    <row r="69" spans="14:28" x14ac:dyDescent="0.3">
      <c r="N69" s="37" t="str">
        <f>'Priorisointi - tuotannontekijät'!A47</f>
        <v/>
      </c>
      <c r="O69" s="48" t="str">
        <f>'Priorisointi - tuotannontekijät'!B47</f>
        <v/>
      </c>
      <c r="P69" s="37" t="str">
        <f>'Priorisointi - tuotannontekijät'!C47</f>
        <v/>
      </c>
      <c r="Q69" s="37" t="str">
        <f>'Priorisointi - tuotannontekijät'!D47</f>
        <v/>
      </c>
      <c r="R69" s="41" t="str">
        <f>'Priorisointi - tuotannontekijät'!E47</f>
        <v/>
      </c>
      <c r="S69" s="38" t="str">
        <f>'Priorisointi - tuotannontekijät'!F47</f>
        <v/>
      </c>
      <c r="T69" s="49"/>
      <c r="V69" s="37" t="str">
        <f>'Priorisointi - osatekijät'!A47</f>
        <v/>
      </c>
      <c r="W69" s="48" t="str">
        <f>'Priorisointi - osatekijät'!B47</f>
        <v/>
      </c>
      <c r="X69" s="37" t="str">
        <f>'Priorisointi - osatekijät'!C47</f>
        <v/>
      </c>
      <c r="Y69" s="37" t="str">
        <f>'Priorisointi - osatekijät'!D47</f>
        <v/>
      </c>
      <c r="Z69" s="41" t="str">
        <f>'Priorisointi - osatekijät'!E47</f>
        <v/>
      </c>
      <c r="AA69" s="38" t="str">
        <f>'Priorisointi - osatekijät'!F47</f>
        <v/>
      </c>
      <c r="AB69" s="49"/>
    </row>
    <row r="70" spans="14:28" x14ac:dyDescent="0.3">
      <c r="N70" s="37" t="str">
        <f>'Priorisointi - tuotannontekijät'!A48</f>
        <v/>
      </c>
      <c r="O70" s="48" t="str">
        <f>'Priorisointi - tuotannontekijät'!B48</f>
        <v/>
      </c>
      <c r="P70" s="37" t="str">
        <f>'Priorisointi - tuotannontekijät'!C48</f>
        <v/>
      </c>
      <c r="Q70" s="37" t="str">
        <f>'Priorisointi - tuotannontekijät'!D48</f>
        <v/>
      </c>
      <c r="R70" s="41" t="str">
        <f>'Priorisointi - tuotannontekijät'!E48</f>
        <v/>
      </c>
      <c r="S70" s="38" t="str">
        <f>'Priorisointi - tuotannontekijät'!F48</f>
        <v/>
      </c>
      <c r="T70" s="49"/>
      <c r="V70" s="37" t="str">
        <f>'Priorisointi - osatekijät'!A48</f>
        <v/>
      </c>
      <c r="W70" s="48" t="str">
        <f>'Priorisointi - osatekijät'!B48</f>
        <v/>
      </c>
      <c r="X70" s="37" t="str">
        <f>'Priorisointi - osatekijät'!C48</f>
        <v/>
      </c>
      <c r="Y70" s="37" t="str">
        <f>'Priorisointi - osatekijät'!D48</f>
        <v/>
      </c>
      <c r="Z70" s="41" t="str">
        <f>'Priorisointi - osatekijät'!E48</f>
        <v/>
      </c>
      <c r="AA70" s="38" t="str">
        <f>'Priorisointi - osatekijät'!F48</f>
        <v/>
      </c>
      <c r="AB70" s="49"/>
    </row>
    <row r="71" spans="14:28" x14ac:dyDescent="0.3">
      <c r="N71" s="37" t="str">
        <f>'Priorisointi - tuotannontekijät'!A49</f>
        <v/>
      </c>
      <c r="O71" s="48" t="str">
        <f>'Priorisointi - tuotannontekijät'!B49</f>
        <v/>
      </c>
      <c r="P71" s="37" t="str">
        <f>'Priorisointi - tuotannontekijät'!C49</f>
        <v/>
      </c>
      <c r="Q71" s="37" t="str">
        <f>'Priorisointi - tuotannontekijät'!D49</f>
        <v/>
      </c>
      <c r="R71" s="41" t="str">
        <f>'Priorisointi - tuotannontekijät'!E49</f>
        <v/>
      </c>
      <c r="S71" s="38" t="str">
        <f>'Priorisointi - tuotannontekijät'!F49</f>
        <v/>
      </c>
      <c r="T71" s="49"/>
      <c r="V71" s="37" t="str">
        <f>'Priorisointi - osatekijät'!A49</f>
        <v/>
      </c>
      <c r="W71" s="48" t="str">
        <f>'Priorisointi - osatekijät'!B49</f>
        <v/>
      </c>
      <c r="X71" s="37" t="str">
        <f>'Priorisointi - osatekijät'!C49</f>
        <v/>
      </c>
      <c r="Y71" s="37" t="str">
        <f>'Priorisointi - osatekijät'!D49</f>
        <v/>
      </c>
      <c r="Z71" s="41" t="str">
        <f>'Priorisointi - osatekijät'!E49</f>
        <v/>
      </c>
      <c r="AA71" s="38" t="str">
        <f>'Priorisointi - osatekijät'!F49</f>
        <v/>
      </c>
      <c r="AB71" s="49"/>
    </row>
    <row r="72" spans="14:28" x14ac:dyDescent="0.3">
      <c r="N72" s="37" t="str">
        <f>'Priorisointi - tuotannontekijät'!A50</f>
        <v/>
      </c>
      <c r="O72" s="48" t="str">
        <f>'Priorisointi - tuotannontekijät'!B50</f>
        <v/>
      </c>
      <c r="P72" s="37" t="str">
        <f>'Priorisointi - tuotannontekijät'!C50</f>
        <v/>
      </c>
      <c r="Q72" s="37" t="str">
        <f>'Priorisointi - tuotannontekijät'!D50</f>
        <v/>
      </c>
      <c r="R72" s="41" t="str">
        <f>'Priorisointi - tuotannontekijät'!E50</f>
        <v/>
      </c>
      <c r="S72" s="38" t="str">
        <f>'Priorisointi - tuotannontekijät'!F50</f>
        <v/>
      </c>
      <c r="T72" s="49"/>
      <c r="V72" s="37" t="str">
        <f>'Priorisointi - osatekijät'!A50</f>
        <v/>
      </c>
      <c r="W72" s="48" t="str">
        <f>'Priorisointi - osatekijät'!B50</f>
        <v/>
      </c>
      <c r="X72" s="37" t="str">
        <f>'Priorisointi - osatekijät'!C50</f>
        <v/>
      </c>
      <c r="Y72" s="37" t="str">
        <f>'Priorisointi - osatekijät'!D50</f>
        <v/>
      </c>
      <c r="Z72" s="41" t="str">
        <f>'Priorisointi - osatekijät'!E50</f>
        <v/>
      </c>
      <c r="AA72" s="38" t="str">
        <f>'Priorisointi - osatekijät'!F50</f>
        <v/>
      </c>
      <c r="AB72" s="49"/>
    </row>
    <row r="73" spans="14:28" x14ac:dyDescent="0.3">
      <c r="N73" s="37" t="str">
        <f>'Priorisointi - tuotannontekijät'!A51</f>
        <v/>
      </c>
      <c r="O73" s="48" t="str">
        <f>'Priorisointi - tuotannontekijät'!B51</f>
        <v/>
      </c>
      <c r="P73" s="37" t="str">
        <f>'Priorisointi - tuotannontekijät'!C51</f>
        <v/>
      </c>
      <c r="Q73" s="37" t="str">
        <f>'Priorisointi - tuotannontekijät'!D51</f>
        <v/>
      </c>
      <c r="R73" s="41" t="str">
        <f>'Priorisointi - tuotannontekijät'!E51</f>
        <v/>
      </c>
      <c r="S73" s="38" t="str">
        <f>'Priorisointi - tuotannontekijät'!F51</f>
        <v/>
      </c>
      <c r="T73" s="49"/>
      <c r="V73" s="37" t="str">
        <f>'Priorisointi - osatekijät'!A51</f>
        <v/>
      </c>
      <c r="W73" s="48" t="str">
        <f>'Priorisointi - osatekijät'!B51</f>
        <v/>
      </c>
      <c r="X73" s="37" t="str">
        <f>'Priorisointi - osatekijät'!C51</f>
        <v/>
      </c>
      <c r="Y73" s="37" t="str">
        <f>'Priorisointi - osatekijät'!D51</f>
        <v/>
      </c>
      <c r="Z73" s="41" t="str">
        <f>'Priorisointi - osatekijät'!E51</f>
        <v/>
      </c>
      <c r="AA73" s="38" t="str">
        <f>'Priorisointi - osatekijät'!F51</f>
        <v/>
      </c>
      <c r="AB73" s="49"/>
    </row>
    <row r="74" spans="14:28" x14ac:dyDescent="0.3">
      <c r="N74" s="37" t="str">
        <f>'Priorisointi - tuotannontekijät'!A52</f>
        <v/>
      </c>
      <c r="O74" s="48" t="str">
        <f>'Priorisointi - tuotannontekijät'!B52</f>
        <v/>
      </c>
      <c r="P74" s="37" t="str">
        <f>'Priorisointi - tuotannontekijät'!C52</f>
        <v/>
      </c>
      <c r="Q74" s="37" t="str">
        <f>'Priorisointi - tuotannontekijät'!D52</f>
        <v/>
      </c>
      <c r="R74" s="41" t="str">
        <f>'Priorisointi - tuotannontekijät'!E52</f>
        <v/>
      </c>
      <c r="S74" s="38" t="str">
        <f>'Priorisointi - tuotannontekijät'!F52</f>
        <v/>
      </c>
      <c r="T74" s="49"/>
      <c r="V74" s="37" t="str">
        <f>'Priorisointi - osatekijät'!A52</f>
        <v/>
      </c>
      <c r="W74" s="48" t="str">
        <f>'Priorisointi - osatekijät'!B52</f>
        <v/>
      </c>
      <c r="X74" s="37" t="str">
        <f>'Priorisointi - osatekijät'!C52</f>
        <v/>
      </c>
      <c r="Y74" s="37" t="str">
        <f>'Priorisointi - osatekijät'!D52</f>
        <v/>
      </c>
      <c r="Z74" s="41" t="str">
        <f>'Priorisointi - osatekijät'!E52</f>
        <v/>
      </c>
      <c r="AA74" s="38" t="str">
        <f>'Priorisointi - osatekijät'!F52</f>
        <v/>
      </c>
      <c r="AB74" s="49"/>
    </row>
    <row r="75" spans="14:28" x14ac:dyDescent="0.3">
      <c r="N75" s="37" t="str">
        <f>'Priorisointi - tuotannontekijät'!A53</f>
        <v/>
      </c>
      <c r="O75" s="48" t="str">
        <f>'Priorisointi - tuotannontekijät'!B53</f>
        <v/>
      </c>
      <c r="P75" s="37" t="str">
        <f>'Priorisointi - tuotannontekijät'!C53</f>
        <v/>
      </c>
      <c r="Q75" s="37" t="str">
        <f>'Priorisointi - tuotannontekijät'!D53</f>
        <v/>
      </c>
      <c r="R75" s="41" t="str">
        <f>'Priorisointi - tuotannontekijät'!E53</f>
        <v/>
      </c>
      <c r="S75" s="38" t="str">
        <f>'Priorisointi - tuotannontekijät'!F53</f>
        <v/>
      </c>
      <c r="T75" s="49"/>
      <c r="V75" s="37" t="str">
        <f>'Priorisointi - osatekijät'!A53</f>
        <v/>
      </c>
      <c r="W75" s="48" t="str">
        <f>'Priorisointi - osatekijät'!B53</f>
        <v/>
      </c>
      <c r="X75" s="37" t="str">
        <f>'Priorisointi - osatekijät'!C53</f>
        <v/>
      </c>
      <c r="Y75" s="37" t="str">
        <f>'Priorisointi - osatekijät'!D53</f>
        <v/>
      </c>
      <c r="Z75" s="41" t="str">
        <f>'Priorisointi - osatekijät'!E53</f>
        <v/>
      </c>
      <c r="AA75" s="38" t="str">
        <f>'Priorisointi - osatekijät'!F53</f>
        <v/>
      </c>
      <c r="AB75" s="49"/>
    </row>
    <row r="76" spans="14:28" x14ac:dyDescent="0.3">
      <c r="N76" s="37" t="str">
        <f>'Priorisointi - tuotannontekijät'!A54</f>
        <v/>
      </c>
      <c r="O76" s="48" t="str">
        <f>'Priorisointi - tuotannontekijät'!B54</f>
        <v/>
      </c>
      <c r="P76" s="37" t="str">
        <f>'Priorisointi - tuotannontekijät'!C54</f>
        <v/>
      </c>
      <c r="Q76" s="37" t="str">
        <f>'Priorisointi - tuotannontekijät'!D54</f>
        <v/>
      </c>
      <c r="R76" s="41" t="str">
        <f>'Priorisointi - tuotannontekijät'!E54</f>
        <v/>
      </c>
      <c r="S76" s="38" t="str">
        <f>'Priorisointi - tuotannontekijät'!F54</f>
        <v/>
      </c>
      <c r="T76" s="49"/>
      <c r="V76" s="37" t="str">
        <f>'Priorisointi - osatekijät'!A54</f>
        <v/>
      </c>
      <c r="W76" s="48" t="str">
        <f>'Priorisointi - osatekijät'!B54</f>
        <v/>
      </c>
      <c r="X76" s="37" t="str">
        <f>'Priorisointi - osatekijät'!C54</f>
        <v/>
      </c>
      <c r="Y76" s="37" t="str">
        <f>'Priorisointi - osatekijät'!D54</f>
        <v/>
      </c>
      <c r="Z76" s="41" t="str">
        <f>'Priorisointi - osatekijät'!E54</f>
        <v/>
      </c>
      <c r="AA76" s="38" t="str">
        <f>'Priorisointi - osatekijät'!F54</f>
        <v/>
      </c>
      <c r="AB76" s="49"/>
    </row>
    <row r="77" spans="14:28" x14ac:dyDescent="0.3">
      <c r="N77" s="37" t="str">
        <f>'Priorisointi - tuotannontekijät'!A55</f>
        <v/>
      </c>
      <c r="O77" s="48" t="str">
        <f>'Priorisointi - tuotannontekijät'!B55</f>
        <v/>
      </c>
      <c r="P77" s="37" t="str">
        <f>'Priorisointi - tuotannontekijät'!C55</f>
        <v/>
      </c>
      <c r="Q77" s="37" t="str">
        <f>'Priorisointi - tuotannontekijät'!D55</f>
        <v/>
      </c>
      <c r="R77" s="41" t="str">
        <f>'Priorisointi - tuotannontekijät'!E55</f>
        <v/>
      </c>
      <c r="S77" s="38" t="str">
        <f>'Priorisointi - tuotannontekijät'!F55</f>
        <v/>
      </c>
      <c r="T77" s="49"/>
      <c r="V77" s="37" t="str">
        <f>'Priorisointi - osatekijät'!A55</f>
        <v/>
      </c>
      <c r="W77" s="48" t="str">
        <f>'Priorisointi - osatekijät'!B55</f>
        <v/>
      </c>
      <c r="X77" s="37" t="str">
        <f>'Priorisointi - osatekijät'!C55</f>
        <v/>
      </c>
      <c r="Y77" s="37" t="str">
        <f>'Priorisointi - osatekijät'!D55</f>
        <v/>
      </c>
      <c r="Z77" s="41" t="str">
        <f>'Priorisointi - osatekijät'!E55</f>
        <v/>
      </c>
      <c r="AA77" s="38" t="str">
        <f>'Priorisointi - osatekijät'!F55</f>
        <v/>
      </c>
      <c r="AB77" s="49"/>
    </row>
    <row r="78" spans="14:28" x14ac:dyDescent="0.3">
      <c r="N78" s="37" t="str">
        <f>'Priorisointi - tuotannontekijät'!A56</f>
        <v/>
      </c>
      <c r="O78" s="48" t="str">
        <f>'Priorisointi - tuotannontekijät'!B56</f>
        <v/>
      </c>
      <c r="P78" s="37" t="str">
        <f>'Priorisointi - tuotannontekijät'!C56</f>
        <v/>
      </c>
      <c r="Q78" s="37" t="str">
        <f>'Priorisointi - tuotannontekijät'!D56</f>
        <v/>
      </c>
      <c r="R78" s="41" t="str">
        <f>'Priorisointi - tuotannontekijät'!E56</f>
        <v/>
      </c>
      <c r="S78" s="38" t="str">
        <f>'Priorisointi - tuotannontekijät'!F56</f>
        <v/>
      </c>
      <c r="T78" s="49"/>
      <c r="V78" s="37" t="str">
        <f>'Priorisointi - osatekijät'!A56</f>
        <v/>
      </c>
      <c r="W78" s="48" t="str">
        <f>'Priorisointi - osatekijät'!B56</f>
        <v/>
      </c>
      <c r="X78" s="37" t="str">
        <f>'Priorisointi - osatekijät'!C56</f>
        <v/>
      </c>
      <c r="Y78" s="37" t="str">
        <f>'Priorisointi - osatekijät'!D56</f>
        <v/>
      </c>
      <c r="Z78" s="41" t="str">
        <f>'Priorisointi - osatekijät'!E56</f>
        <v/>
      </c>
      <c r="AA78" s="38" t="str">
        <f>'Priorisointi - osatekijät'!F56</f>
        <v/>
      </c>
      <c r="AB78" s="49"/>
    </row>
    <row r="79" spans="14:28" x14ac:dyDescent="0.3">
      <c r="N79" s="37" t="str">
        <f>'Priorisointi - tuotannontekijät'!A57</f>
        <v/>
      </c>
      <c r="O79" s="48" t="str">
        <f>'Priorisointi - tuotannontekijät'!B57</f>
        <v/>
      </c>
      <c r="P79" s="37" t="str">
        <f>'Priorisointi - tuotannontekijät'!C57</f>
        <v/>
      </c>
      <c r="Q79" s="37" t="str">
        <f>'Priorisointi - tuotannontekijät'!D57</f>
        <v/>
      </c>
      <c r="R79" s="41" t="str">
        <f>'Priorisointi - tuotannontekijät'!E57</f>
        <v/>
      </c>
      <c r="S79" s="38" t="str">
        <f>'Priorisointi - tuotannontekijät'!F57</f>
        <v/>
      </c>
      <c r="T79" s="49"/>
      <c r="V79" s="37" t="str">
        <f>'Priorisointi - osatekijät'!A57</f>
        <v/>
      </c>
      <c r="W79" s="48" t="str">
        <f>'Priorisointi - osatekijät'!B57</f>
        <v/>
      </c>
      <c r="X79" s="37" t="str">
        <f>'Priorisointi - osatekijät'!C57</f>
        <v/>
      </c>
      <c r="Y79" s="37" t="str">
        <f>'Priorisointi - osatekijät'!D57</f>
        <v/>
      </c>
      <c r="Z79" s="41" t="str">
        <f>'Priorisointi - osatekijät'!E57</f>
        <v/>
      </c>
      <c r="AA79" s="38" t="str">
        <f>'Priorisointi - osatekijät'!F57</f>
        <v/>
      </c>
      <c r="AB79" s="49"/>
    </row>
    <row r="80" spans="14:28" x14ac:dyDescent="0.3">
      <c r="N80" s="37" t="str">
        <f>'Priorisointi - tuotannontekijät'!A58</f>
        <v/>
      </c>
      <c r="O80" s="48" t="str">
        <f>'Priorisointi - tuotannontekijät'!B58</f>
        <v/>
      </c>
      <c r="P80" s="37" t="str">
        <f>'Priorisointi - tuotannontekijät'!C58</f>
        <v/>
      </c>
      <c r="Q80" s="37" t="str">
        <f>'Priorisointi - tuotannontekijät'!D58</f>
        <v/>
      </c>
      <c r="R80" s="41" t="str">
        <f>'Priorisointi - tuotannontekijät'!E58</f>
        <v/>
      </c>
      <c r="S80" s="38" t="str">
        <f>'Priorisointi - tuotannontekijät'!F58</f>
        <v/>
      </c>
      <c r="T80" s="49"/>
      <c r="V80" s="37" t="str">
        <f>'Priorisointi - osatekijät'!A58</f>
        <v/>
      </c>
      <c r="W80" s="48" t="str">
        <f>'Priorisointi - osatekijät'!B58</f>
        <v/>
      </c>
      <c r="X80" s="37" t="str">
        <f>'Priorisointi - osatekijät'!C58</f>
        <v/>
      </c>
      <c r="Y80" s="37" t="str">
        <f>'Priorisointi - osatekijät'!D58</f>
        <v/>
      </c>
      <c r="Z80" s="41" t="str">
        <f>'Priorisointi - osatekijät'!E58</f>
        <v/>
      </c>
      <c r="AA80" s="38" t="str">
        <f>'Priorisointi - osatekijät'!F58</f>
        <v/>
      </c>
      <c r="AB80" s="49"/>
    </row>
    <row r="81" spans="14:28" x14ac:dyDescent="0.3">
      <c r="N81" s="37" t="str">
        <f>'Priorisointi - tuotannontekijät'!A59</f>
        <v/>
      </c>
      <c r="O81" s="48" t="str">
        <f>'Priorisointi - tuotannontekijät'!B59</f>
        <v/>
      </c>
      <c r="P81" s="37" t="str">
        <f>'Priorisointi - tuotannontekijät'!C59</f>
        <v/>
      </c>
      <c r="Q81" s="37" t="str">
        <f>'Priorisointi - tuotannontekijät'!D59</f>
        <v/>
      </c>
      <c r="R81" s="41" t="str">
        <f>'Priorisointi - tuotannontekijät'!E59</f>
        <v/>
      </c>
      <c r="S81" s="38" t="str">
        <f>'Priorisointi - tuotannontekijät'!F59</f>
        <v/>
      </c>
      <c r="T81" s="49"/>
      <c r="V81" s="37" t="str">
        <f>'Priorisointi - osatekijät'!A59</f>
        <v/>
      </c>
      <c r="W81" s="48" t="str">
        <f>'Priorisointi - osatekijät'!B59</f>
        <v/>
      </c>
      <c r="X81" s="37" t="str">
        <f>'Priorisointi - osatekijät'!C59</f>
        <v/>
      </c>
      <c r="Y81" s="37" t="str">
        <f>'Priorisointi - osatekijät'!D59</f>
        <v/>
      </c>
      <c r="Z81" s="41" t="str">
        <f>'Priorisointi - osatekijät'!E59</f>
        <v/>
      </c>
      <c r="AA81" s="38" t="str">
        <f>'Priorisointi - osatekijät'!F59</f>
        <v/>
      </c>
      <c r="AB81" s="49"/>
    </row>
    <row r="82" spans="14:28" x14ac:dyDescent="0.3">
      <c r="N82" s="37" t="str">
        <f>'Priorisointi - tuotannontekijät'!A60</f>
        <v/>
      </c>
      <c r="O82" s="48" t="str">
        <f>'Priorisointi - tuotannontekijät'!B60</f>
        <v/>
      </c>
      <c r="P82" s="37" t="str">
        <f>'Priorisointi - tuotannontekijät'!C60</f>
        <v/>
      </c>
      <c r="Q82" s="37" t="str">
        <f>'Priorisointi - tuotannontekijät'!D60</f>
        <v/>
      </c>
      <c r="R82" s="41" t="str">
        <f>'Priorisointi - tuotannontekijät'!E60</f>
        <v/>
      </c>
      <c r="S82" s="38" t="str">
        <f>'Priorisointi - tuotannontekijät'!F60</f>
        <v/>
      </c>
      <c r="T82" s="49"/>
      <c r="V82" s="37" t="str">
        <f>'Priorisointi - osatekijät'!A60</f>
        <v/>
      </c>
      <c r="W82" s="48" t="str">
        <f>'Priorisointi - osatekijät'!B60</f>
        <v/>
      </c>
      <c r="X82" s="37" t="str">
        <f>'Priorisointi - osatekijät'!C60</f>
        <v/>
      </c>
      <c r="Y82" s="37" t="str">
        <f>'Priorisointi - osatekijät'!D60</f>
        <v/>
      </c>
      <c r="Z82" s="41" t="str">
        <f>'Priorisointi - osatekijät'!E60</f>
        <v/>
      </c>
      <c r="AA82" s="38" t="str">
        <f>'Priorisointi - osatekijät'!F60</f>
        <v/>
      </c>
      <c r="AB82" s="49"/>
    </row>
    <row r="83" spans="14:28" x14ac:dyDescent="0.3">
      <c r="N83" s="37" t="str">
        <f>'Priorisointi - tuotannontekijät'!A61</f>
        <v/>
      </c>
      <c r="O83" s="48" t="str">
        <f>'Priorisointi - tuotannontekijät'!B61</f>
        <v/>
      </c>
      <c r="P83" s="37" t="str">
        <f>'Priorisointi - tuotannontekijät'!C61</f>
        <v/>
      </c>
      <c r="Q83" s="37" t="str">
        <f>'Priorisointi - tuotannontekijät'!D61</f>
        <v/>
      </c>
      <c r="R83" s="41" t="str">
        <f>'Priorisointi - tuotannontekijät'!E61</f>
        <v/>
      </c>
      <c r="S83" s="38" t="str">
        <f>'Priorisointi - tuotannontekijät'!F61</f>
        <v/>
      </c>
      <c r="T83" s="49"/>
      <c r="V83" s="37" t="str">
        <f>'Priorisointi - osatekijät'!A61</f>
        <v/>
      </c>
      <c r="W83" s="48" t="str">
        <f>'Priorisointi - osatekijät'!B61</f>
        <v/>
      </c>
      <c r="X83" s="37" t="str">
        <f>'Priorisointi - osatekijät'!C61</f>
        <v/>
      </c>
      <c r="Y83" s="37" t="str">
        <f>'Priorisointi - osatekijät'!D61</f>
        <v/>
      </c>
      <c r="Z83" s="41" t="str">
        <f>'Priorisointi - osatekijät'!E61</f>
        <v/>
      </c>
      <c r="AA83" s="38" t="str">
        <f>'Priorisointi - osatekijät'!F61</f>
        <v/>
      </c>
      <c r="AB83" s="49"/>
    </row>
    <row r="84" spans="14:28" x14ac:dyDescent="0.3">
      <c r="N84" s="37" t="str">
        <f>'Priorisointi - tuotannontekijät'!A62</f>
        <v/>
      </c>
      <c r="O84" s="48" t="str">
        <f>'Priorisointi - tuotannontekijät'!B62</f>
        <v/>
      </c>
      <c r="P84" s="37" t="str">
        <f>'Priorisointi - tuotannontekijät'!C62</f>
        <v/>
      </c>
      <c r="Q84" s="37" t="str">
        <f>'Priorisointi - tuotannontekijät'!D62</f>
        <v/>
      </c>
      <c r="R84" s="41" t="str">
        <f>'Priorisointi - tuotannontekijät'!E62</f>
        <v/>
      </c>
      <c r="S84" s="38" t="str">
        <f>'Priorisointi - tuotannontekijät'!F62</f>
        <v/>
      </c>
      <c r="T84" s="49"/>
      <c r="V84" s="37" t="str">
        <f>'Priorisointi - osatekijät'!A62</f>
        <v/>
      </c>
      <c r="W84" s="48" t="str">
        <f>'Priorisointi - osatekijät'!B62</f>
        <v/>
      </c>
      <c r="X84" s="37" t="str">
        <f>'Priorisointi - osatekijät'!C62</f>
        <v/>
      </c>
      <c r="Y84" s="37" t="str">
        <f>'Priorisointi - osatekijät'!D62</f>
        <v/>
      </c>
      <c r="Z84" s="41" t="str">
        <f>'Priorisointi - osatekijät'!E62</f>
        <v/>
      </c>
      <c r="AA84" s="38" t="str">
        <f>'Priorisointi - osatekijät'!F62</f>
        <v/>
      </c>
      <c r="AB84" s="49"/>
    </row>
    <row r="85" spans="14:28" x14ac:dyDescent="0.3">
      <c r="N85" s="37" t="str">
        <f>'Priorisointi - tuotannontekijät'!A63</f>
        <v/>
      </c>
      <c r="O85" s="48" t="str">
        <f>'Priorisointi - tuotannontekijät'!B63</f>
        <v/>
      </c>
      <c r="P85" s="37" t="str">
        <f>'Priorisointi - tuotannontekijät'!C63</f>
        <v/>
      </c>
      <c r="Q85" s="37" t="str">
        <f>'Priorisointi - tuotannontekijät'!D63</f>
        <v/>
      </c>
      <c r="R85" s="41" t="str">
        <f>'Priorisointi - tuotannontekijät'!E63</f>
        <v/>
      </c>
      <c r="S85" s="38" t="str">
        <f>'Priorisointi - tuotannontekijät'!F63</f>
        <v/>
      </c>
      <c r="T85" s="49"/>
      <c r="V85" s="37" t="str">
        <f>'Priorisointi - osatekijät'!A63</f>
        <v/>
      </c>
      <c r="W85" s="48" t="str">
        <f>'Priorisointi - osatekijät'!B63</f>
        <v/>
      </c>
      <c r="X85" s="37" t="str">
        <f>'Priorisointi - osatekijät'!C63</f>
        <v/>
      </c>
      <c r="Y85" s="37" t="str">
        <f>'Priorisointi - osatekijät'!D63</f>
        <v/>
      </c>
      <c r="Z85" s="41" t="str">
        <f>'Priorisointi - osatekijät'!E63</f>
        <v/>
      </c>
      <c r="AA85" s="38" t="str">
        <f>'Priorisointi - osatekijät'!F63</f>
        <v/>
      </c>
      <c r="AB85" s="49"/>
    </row>
    <row r="86" spans="14:28" x14ac:dyDescent="0.3">
      <c r="N86" s="37" t="str">
        <f>'Priorisointi - tuotannontekijät'!A64</f>
        <v/>
      </c>
      <c r="O86" s="48" t="str">
        <f>'Priorisointi - tuotannontekijät'!B64</f>
        <v/>
      </c>
      <c r="P86" s="37" t="str">
        <f>'Priorisointi - tuotannontekijät'!C64</f>
        <v/>
      </c>
      <c r="Q86" s="37" t="str">
        <f>'Priorisointi - tuotannontekijät'!D64</f>
        <v/>
      </c>
      <c r="R86" s="41" t="str">
        <f>'Priorisointi - tuotannontekijät'!E64</f>
        <v/>
      </c>
      <c r="S86" s="38" t="str">
        <f>'Priorisointi - tuotannontekijät'!F64</f>
        <v/>
      </c>
      <c r="T86" s="49"/>
      <c r="V86" s="37" t="str">
        <f>'Priorisointi - osatekijät'!A64</f>
        <v/>
      </c>
      <c r="W86" s="48" t="str">
        <f>'Priorisointi - osatekijät'!B64</f>
        <v/>
      </c>
      <c r="X86" s="37" t="str">
        <f>'Priorisointi - osatekijät'!C64</f>
        <v/>
      </c>
      <c r="Y86" s="37" t="str">
        <f>'Priorisointi - osatekijät'!D64</f>
        <v/>
      </c>
      <c r="Z86" s="41" t="str">
        <f>'Priorisointi - osatekijät'!E64</f>
        <v/>
      </c>
      <c r="AA86" s="38" t="str">
        <f>'Priorisointi - osatekijät'!F64</f>
        <v/>
      </c>
      <c r="AB86" s="49"/>
    </row>
    <row r="87" spans="14:28" x14ac:dyDescent="0.3">
      <c r="N87" s="37" t="str">
        <f>'Priorisointi - tuotannontekijät'!A65</f>
        <v/>
      </c>
      <c r="O87" s="48" t="str">
        <f>'Priorisointi - tuotannontekijät'!B65</f>
        <v/>
      </c>
      <c r="P87" s="37" t="str">
        <f>'Priorisointi - tuotannontekijät'!C65</f>
        <v/>
      </c>
      <c r="Q87" s="37" t="str">
        <f>'Priorisointi - tuotannontekijät'!D65</f>
        <v/>
      </c>
      <c r="R87" s="41" t="str">
        <f>'Priorisointi - tuotannontekijät'!E65</f>
        <v/>
      </c>
      <c r="S87" s="38" t="str">
        <f>'Priorisointi - tuotannontekijät'!F65</f>
        <v/>
      </c>
      <c r="T87" s="49"/>
      <c r="V87" s="37" t="str">
        <f>'Priorisointi - osatekijät'!A65</f>
        <v/>
      </c>
      <c r="W87" s="48" t="str">
        <f>'Priorisointi - osatekijät'!B65</f>
        <v/>
      </c>
      <c r="X87" s="37" t="str">
        <f>'Priorisointi - osatekijät'!C65</f>
        <v/>
      </c>
      <c r="Y87" s="37" t="str">
        <f>'Priorisointi - osatekijät'!D65</f>
        <v/>
      </c>
      <c r="Z87" s="41" t="str">
        <f>'Priorisointi - osatekijät'!E65</f>
        <v/>
      </c>
      <c r="AA87" s="38" t="str">
        <f>'Priorisointi - osatekijät'!F65</f>
        <v/>
      </c>
      <c r="AB87" s="49"/>
    </row>
    <row r="88" spans="14:28" x14ac:dyDescent="0.3">
      <c r="N88" s="37" t="str">
        <f>'Priorisointi - tuotannontekijät'!A66</f>
        <v/>
      </c>
      <c r="O88" s="48" t="str">
        <f>'Priorisointi - tuotannontekijät'!B66</f>
        <v/>
      </c>
      <c r="P88" s="37" t="str">
        <f>'Priorisointi - tuotannontekijät'!C66</f>
        <v/>
      </c>
      <c r="Q88" s="37" t="str">
        <f>'Priorisointi - tuotannontekijät'!D66</f>
        <v/>
      </c>
      <c r="R88" s="41" t="str">
        <f>'Priorisointi - tuotannontekijät'!E66</f>
        <v/>
      </c>
      <c r="S88" s="38" t="str">
        <f>'Priorisointi - tuotannontekijät'!F66</f>
        <v/>
      </c>
      <c r="T88" s="49"/>
      <c r="V88" s="37" t="str">
        <f>'Priorisointi - osatekijät'!A66</f>
        <v/>
      </c>
      <c r="W88" s="48" t="str">
        <f>'Priorisointi - osatekijät'!B66</f>
        <v/>
      </c>
      <c r="X88" s="37" t="str">
        <f>'Priorisointi - osatekijät'!C66</f>
        <v/>
      </c>
      <c r="Y88" s="37" t="str">
        <f>'Priorisointi - osatekijät'!D66</f>
        <v/>
      </c>
      <c r="Z88" s="41" t="str">
        <f>'Priorisointi - osatekijät'!E66</f>
        <v/>
      </c>
      <c r="AA88" s="38" t="str">
        <f>'Priorisointi - osatekijät'!F66</f>
        <v/>
      </c>
      <c r="AB88" s="49"/>
    </row>
    <row r="89" spans="14:28" x14ac:dyDescent="0.3">
      <c r="N89" s="37" t="str">
        <f>'Priorisointi - tuotannontekijät'!A67</f>
        <v/>
      </c>
      <c r="O89" s="48" t="str">
        <f>'Priorisointi - tuotannontekijät'!B67</f>
        <v/>
      </c>
      <c r="P89" s="37" t="str">
        <f>'Priorisointi - tuotannontekijät'!C67</f>
        <v/>
      </c>
      <c r="Q89" s="37" t="str">
        <f>'Priorisointi - tuotannontekijät'!D67</f>
        <v/>
      </c>
      <c r="R89" s="41" t="str">
        <f>'Priorisointi - tuotannontekijät'!E67</f>
        <v/>
      </c>
      <c r="S89" s="38" t="str">
        <f>'Priorisointi - tuotannontekijät'!F67</f>
        <v/>
      </c>
      <c r="T89" s="49"/>
      <c r="V89" s="37" t="str">
        <f>'Priorisointi - osatekijät'!A67</f>
        <v/>
      </c>
      <c r="W89" s="48" t="str">
        <f>'Priorisointi - osatekijät'!B67</f>
        <v/>
      </c>
      <c r="X89" s="37" t="str">
        <f>'Priorisointi - osatekijät'!C67</f>
        <v/>
      </c>
      <c r="Y89" s="37" t="str">
        <f>'Priorisointi - osatekijät'!D67</f>
        <v/>
      </c>
      <c r="Z89" s="41" t="str">
        <f>'Priorisointi - osatekijät'!E67</f>
        <v/>
      </c>
      <c r="AA89" s="38" t="str">
        <f>'Priorisointi - osatekijät'!F67</f>
        <v/>
      </c>
      <c r="AB89" s="49"/>
    </row>
    <row r="90" spans="14:28" x14ac:dyDescent="0.3">
      <c r="N90" s="37" t="str">
        <f>'Priorisointi - tuotannontekijät'!A68</f>
        <v/>
      </c>
      <c r="O90" s="48" t="str">
        <f>'Priorisointi - tuotannontekijät'!B68</f>
        <v/>
      </c>
      <c r="P90" s="37" t="str">
        <f>'Priorisointi - tuotannontekijät'!C68</f>
        <v/>
      </c>
      <c r="Q90" s="37" t="str">
        <f>'Priorisointi - tuotannontekijät'!D68</f>
        <v/>
      </c>
      <c r="R90" s="41" t="str">
        <f>'Priorisointi - tuotannontekijät'!E68</f>
        <v/>
      </c>
      <c r="S90" s="38" t="str">
        <f>'Priorisointi - tuotannontekijät'!F68</f>
        <v/>
      </c>
      <c r="T90" s="49"/>
      <c r="V90" s="37" t="str">
        <f>'Priorisointi - osatekijät'!A68</f>
        <v/>
      </c>
      <c r="W90" s="48" t="str">
        <f>'Priorisointi - osatekijät'!B68</f>
        <v/>
      </c>
      <c r="X90" s="37" t="str">
        <f>'Priorisointi - osatekijät'!C68</f>
        <v/>
      </c>
      <c r="Y90" s="37" t="str">
        <f>'Priorisointi - osatekijät'!D68</f>
        <v/>
      </c>
      <c r="Z90" s="41" t="str">
        <f>'Priorisointi - osatekijät'!E68</f>
        <v/>
      </c>
      <c r="AA90" s="38" t="str">
        <f>'Priorisointi - osatekijät'!F68</f>
        <v/>
      </c>
      <c r="AB90" s="49"/>
    </row>
    <row r="91" spans="14:28" x14ac:dyDescent="0.3">
      <c r="N91" s="37" t="str">
        <f>'Priorisointi - tuotannontekijät'!A69</f>
        <v/>
      </c>
      <c r="O91" s="48" t="str">
        <f>'Priorisointi - tuotannontekijät'!B69</f>
        <v/>
      </c>
      <c r="P91" s="37" t="str">
        <f>'Priorisointi - tuotannontekijät'!C69</f>
        <v/>
      </c>
      <c r="Q91" s="37" t="str">
        <f>'Priorisointi - tuotannontekijät'!D69</f>
        <v/>
      </c>
      <c r="R91" s="41" t="str">
        <f>'Priorisointi - tuotannontekijät'!E69</f>
        <v/>
      </c>
      <c r="S91" s="38" t="str">
        <f>'Priorisointi - tuotannontekijät'!F69</f>
        <v/>
      </c>
      <c r="T91" s="49"/>
      <c r="V91" s="37" t="str">
        <f>'Priorisointi - osatekijät'!A69</f>
        <v/>
      </c>
      <c r="W91" s="48" t="str">
        <f>'Priorisointi - osatekijät'!B69</f>
        <v/>
      </c>
      <c r="X91" s="37" t="str">
        <f>'Priorisointi - osatekijät'!C69</f>
        <v/>
      </c>
      <c r="Y91" s="37" t="str">
        <f>'Priorisointi - osatekijät'!D69</f>
        <v/>
      </c>
      <c r="Z91" s="41" t="str">
        <f>'Priorisointi - osatekijät'!E69</f>
        <v/>
      </c>
      <c r="AA91" s="38" t="str">
        <f>'Priorisointi - osatekijät'!F69</f>
        <v/>
      </c>
      <c r="AB91" s="49"/>
    </row>
    <row r="92" spans="14:28" x14ac:dyDescent="0.3">
      <c r="N92" s="37" t="str">
        <f>'Priorisointi - tuotannontekijät'!A70</f>
        <v/>
      </c>
      <c r="O92" s="48" t="str">
        <f>'Priorisointi - tuotannontekijät'!B70</f>
        <v/>
      </c>
      <c r="P92" s="37" t="str">
        <f>'Priorisointi - tuotannontekijät'!C70</f>
        <v/>
      </c>
      <c r="Q92" s="37" t="str">
        <f>'Priorisointi - tuotannontekijät'!D70</f>
        <v/>
      </c>
      <c r="R92" s="41" t="str">
        <f>'Priorisointi - tuotannontekijät'!E70</f>
        <v/>
      </c>
      <c r="S92" s="38" t="str">
        <f>'Priorisointi - tuotannontekijät'!F70</f>
        <v/>
      </c>
      <c r="T92" s="49"/>
      <c r="V92" s="37" t="str">
        <f>'Priorisointi - osatekijät'!A70</f>
        <v/>
      </c>
      <c r="W92" s="48" t="str">
        <f>'Priorisointi - osatekijät'!B70</f>
        <v/>
      </c>
      <c r="X92" s="37" t="str">
        <f>'Priorisointi - osatekijät'!C70</f>
        <v/>
      </c>
      <c r="Y92" s="37" t="str">
        <f>'Priorisointi - osatekijät'!D70</f>
        <v/>
      </c>
      <c r="Z92" s="41" t="str">
        <f>'Priorisointi - osatekijät'!E70</f>
        <v/>
      </c>
      <c r="AA92" s="38" t="str">
        <f>'Priorisointi - osatekijät'!F70</f>
        <v/>
      </c>
      <c r="AB92" s="49"/>
    </row>
    <row r="93" spans="14:28" x14ac:dyDescent="0.3">
      <c r="N93" s="37" t="str">
        <f>'Priorisointi - tuotannontekijät'!A71</f>
        <v/>
      </c>
      <c r="O93" s="48" t="str">
        <f>'Priorisointi - tuotannontekijät'!B71</f>
        <v/>
      </c>
      <c r="P93" s="37" t="str">
        <f>'Priorisointi - tuotannontekijät'!C71</f>
        <v/>
      </c>
      <c r="Q93" s="37" t="str">
        <f>'Priorisointi - tuotannontekijät'!D71</f>
        <v/>
      </c>
      <c r="R93" s="41" t="str">
        <f>'Priorisointi - tuotannontekijät'!E71</f>
        <v/>
      </c>
      <c r="S93" s="38" t="str">
        <f>'Priorisointi - tuotannontekijät'!F71</f>
        <v/>
      </c>
      <c r="T93" s="49"/>
      <c r="V93" s="37" t="str">
        <f>'Priorisointi - osatekijät'!A71</f>
        <v/>
      </c>
      <c r="W93" s="48" t="str">
        <f>'Priorisointi - osatekijät'!B71</f>
        <v/>
      </c>
      <c r="X93" s="37" t="str">
        <f>'Priorisointi - osatekijät'!C71</f>
        <v/>
      </c>
      <c r="Y93" s="37" t="str">
        <f>'Priorisointi - osatekijät'!D71</f>
        <v/>
      </c>
      <c r="Z93" s="41" t="str">
        <f>'Priorisointi - osatekijät'!E71</f>
        <v/>
      </c>
      <c r="AA93" s="38" t="str">
        <f>'Priorisointi - osatekijät'!F71</f>
        <v/>
      </c>
      <c r="AB93" s="49"/>
    </row>
    <row r="94" spans="14:28" x14ac:dyDescent="0.3">
      <c r="N94" s="37" t="str">
        <f>'Priorisointi - tuotannontekijät'!A72</f>
        <v/>
      </c>
      <c r="O94" s="48" t="str">
        <f>'Priorisointi - tuotannontekijät'!B72</f>
        <v/>
      </c>
      <c r="P94" s="37" t="str">
        <f>'Priorisointi - tuotannontekijät'!C72</f>
        <v/>
      </c>
      <c r="Q94" s="37" t="str">
        <f>'Priorisointi - tuotannontekijät'!D72</f>
        <v/>
      </c>
      <c r="R94" s="41" t="str">
        <f>'Priorisointi - tuotannontekijät'!E72</f>
        <v/>
      </c>
      <c r="S94" s="38" t="str">
        <f>'Priorisointi - tuotannontekijät'!F72</f>
        <v/>
      </c>
      <c r="T94" s="49"/>
      <c r="V94" s="37" t="str">
        <f>'Priorisointi - osatekijät'!A72</f>
        <v/>
      </c>
      <c r="W94" s="48" t="str">
        <f>'Priorisointi - osatekijät'!B72</f>
        <v/>
      </c>
      <c r="X94" s="37" t="str">
        <f>'Priorisointi - osatekijät'!C72</f>
        <v/>
      </c>
      <c r="Y94" s="37" t="str">
        <f>'Priorisointi - osatekijät'!D72</f>
        <v/>
      </c>
      <c r="Z94" s="41" t="str">
        <f>'Priorisointi - osatekijät'!E72</f>
        <v/>
      </c>
      <c r="AA94" s="38" t="str">
        <f>'Priorisointi - osatekijät'!F72</f>
        <v/>
      </c>
      <c r="AB94" s="49"/>
    </row>
    <row r="95" spans="14:28" x14ac:dyDescent="0.3">
      <c r="N95" s="37" t="str">
        <f>'Priorisointi - tuotannontekijät'!A73</f>
        <v/>
      </c>
      <c r="O95" s="48" t="str">
        <f>'Priorisointi - tuotannontekijät'!B73</f>
        <v/>
      </c>
      <c r="P95" s="37" t="str">
        <f>'Priorisointi - tuotannontekijät'!C73</f>
        <v/>
      </c>
      <c r="Q95" s="37" t="str">
        <f>'Priorisointi - tuotannontekijät'!D73</f>
        <v/>
      </c>
      <c r="R95" s="41" t="str">
        <f>'Priorisointi - tuotannontekijät'!E73</f>
        <v/>
      </c>
      <c r="S95" s="38" t="str">
        <f>'Priorisointi - tuotannontekijät'!F73</f>
        <v/>
      </c>
      <c r="T95" s="49"/>
      <c r="V95" s="37" t="str">
        <f>'Priorisointi - osatekijät'!A73</f>
        <v/>
      </c>
      <c r="W95" s="48" t="str">
        <f>'Priorisointi - osatekijät'!B73</f>
        <v/>
      </c>
      <c r="X95" s="37" t="str">
        <f>'Priorisointi - osatekijät'!C73</f>
        <v/>
      </c>
      <c r="Y95" s="37" t="str">
        <f>'Priorisointi - osatekijät'!D73</f>
        <v/>
      </c>
      <c r="Z95" s="41" t="str">
        <f>'Priorisointi - osatekijät'!E73</f>
        <v/>
      </c>
      <c r="AA95" s="38" t="str">
        <f>'Priorisointi - osatekijät'!F73</f>
        <v/>
      </c>
      <c r="AB95" s="49"/>
    </row>
    <row r="96" spans="14:28" x14ac:dyDescent="0.3">
      <c r="N96" s="37" t="str">
        <f>'Priorisointi - tuotannontekijät'!A74</f>
        <v/>
      </c>
      <c r="O96" s="48" t="str">
        <f>'Priorisointi - tuotannontekijät'!B74</f>
        <v/>
      </c>
      <c r="P96" s="37" t="str">
        <f>'Priorisointi - tuotannontekijät'!C74</f>
        <v/>
      </c>
      <c r="Q96" s="37" t="str">
        <f>'Priorisointi - tuotannontekijät'!D74</f>
        <v/>
      </c>
      <c r="R96" s="41" t="str">
        <f>'Priorisointi - tuotannontekijät'!E74</f>
        <v/>
      </c>
      <c r="S96" s="38" t="str">
        <f>'Priorisointi - tuotannontekijät'!F74</f>
        <v/>
      </c>
      <c r="T96" s="49"/>
      <c r="V96" s="37" t="str">
        <f>'Priorisointi - osatekijät'!A74</f>
        <v/>
      </c>
      <c r="W96" s="48" t="str">
        <f>'Priorisointi - osatekijät'!B74</f>
        <v/>
      </c>
      <c r="X96" s="37" t="str">
        <f>'Priorisointi - osatekijät'!C74</f>
        <v/>
      </c>
      <c r="Y96" s="37" t="str">
        <f>'Priorisointi - osatekijät'!D74</f>
        <v/>
      </c>
      <c r="Z96" s="41" t="str">
        <f>'Priorisointi - osatekijät'!E74</f>
        <v/>
      </c>
      <c r="AA96" s="38" t="str">
        <f>'Priorisointi - osatekijät'!F74</f>
        <v/>
      </c>
      <c r="AB96" s="49"/>
    </row>
    <row r="97" spans="14:28" x14ac:dyDescent="0.3">
      <c r="N97" s="37" t="str">
        <f>'Priorisointi - tuotannontekijät'!A75</f>
        <v/>
      </c>
      <c r="O97" s="48" t="str">
        <f>'Priorisointi - tuotannontekijät'!B75</f>
        <v/>
      </c>
      <c r="P97" s="37" t="str">
        <f>'Priorisointi - tuotannontekijät'!C75</f>
        <v/>
      </c>
      <c r="Q97" s="37" t="str">
        <f>'Priorisointi - tuotannontekijät'!D75</f>
        <v/>
      </c>
      <c r="R97" s="41" t="str">
        <f>'Priorisointi - tuotannontekijät'!E75</f>
        <v/>
      </c>
      <c r="S97" s="38" t="str">
        <f>'Priorisointi - tuotannontekijät'!F75</f>
        <v/>
      </c>
      <c r="T97" s="49"/>
      <c r="V97" s="37" t="str">
        <f>'Priorisointi - osatekijät'!A75</f>
        <v/>
      </c>
      <c r="W97" s="48" t="str">
        <f>'Priorisointi - osatekijät'!B75</f>
        <v/>
      </c>
      <c r="X97" s="37" t="str">
        <f>'Priorisointi - osatekijät'!C75</f>
        <v/>
      </c>
      <c r="Y97" s="37" t="str">
        <f>'Priorisointi - osatekijät'!D75</f>
        <v/>
      </c>
      <c r="Z97" s="41" t="str">
        <f>'Priorisointi - osatekijät'!E75</f>
        <v/>
      </c>
      <c r="AA97" s="38" t="str">
        <f>'Priorisointi - osatekijät'!F75</f>
        <v/>
      </c>
      <c r="AB97" s="49"/>
    </row>
    <row r="98" spans="14:28" x14ac:dyDescent="0.3">
      <c r="N98" s="37" t="str">
        <f>'Priorisointi - tuotannontekijät'!A76</f>
        <v/>
      </c>
      <c r="O98" s="48" t="str">
        <f>'Priorisointi - tuotannontekijät'!B76</f>
        <v/>
      </c>
      <c r="P98" s="37" t="str">
        <f>'Priorisointi - tuotannontekijät'!C76</f>
        <v/>
      </c>
      <c r="Q98" s="37" t="str">
        <f>'Priorisointi - tuotannontekijät'!D76</f>
        <v/>
      </c>
      <c r="R98" s="41" t="str">
        <f>'Priorisointi - tuotannontekijät'!E76</f>
        <v/>
      </c>
      <c r="S98" s="38" t="str">
        <f>'Priorisointi - tuotannontekijät'!F76</f>
        <v/>
      </c>
      <c r="T98" s="49"/>
      <c r="V98" s="37" t="str">
        <f>'Priorisointi - osatekijät'!A76</f>
        <v/>
      </c>
      <c r="W98" s="48" t="str">
        <f>'Priorisointi - osatekijät'!B76</f>
        <v/>
      </c>
      <c r="X98" s="37" t="str">
        <f>'Priorisointi - osatekijät'!C76</f>
        <v/>
      </c>
      <c r="Y98" s="37" t="str">
        <f>'Priorisointi - osatekijät'!D76</f>
        <v/>
      </c>
      <c r="Z98" s="41" t="str">
        <f>'Priorisointi - osatekijät'!E76</f>
        <v/>
      </c>
      <c r="AA98" s="38" t="str">
        <f>'Priorisointi - osatekijät'!F76</f>
        <v/>
      </c>
      <c r="AB98" s="49"/>
    </row>
    <row r="99" spans="14:28" x14ac:dyDescent="0.3">
      <c r="N99" s="37" t="str">
        <f>'Priorisointi - tuotannontekijät'!A77</f>
        <v/>
      </c>
      <c r="O99" s="48" t="str">
        <f>'Priorisointi - tuotannontekijät'!B77</f>
        <v/>
      </c>
      <c r="P99" s="37" t="str">
        <f>'Priorisointi - tuotannontekijät'!C77</f>
        <v/>
      </c>
      <c r="Q99" s="37" t="str">
        <f>'Priorisointi - tuotannontekijät'!D77</f>
        <v/>
      </c>
      <c r="R99" s="41" t="str">
        <f>'Priorisointi - tuotannontekijät'!E77</f>
        <v/>
      </c>
      <c r="S99" s="38" t="str">
        <f>'Priorisointi - tuotannontekijät'!F77</f>
        <v/>
      </c>
      <c r="T99" s="49"/>
      <c r="V99" s="37" t="str">
        <f>'Priorisointi - osatekijät'!A77</f>
        <v/>
      </c>
      <c r="W99" s="48" t="str">
        <f>'Priorisointi - osatekijät'!B77</f>
        <v/>
      </c>
      <c r="X99" s="37" t="str">
        <f>'Priorisointi - osatekijät'!C77</f>
        <v/>
      </c>
      <c r="Y99" s="37" t="str">
        <f>'Priorisointi - osatekijät'!D77</f>
        <v/>
      </c>
      <c r="Z99" s="41" t="str">
        <f>'Priorisointi - osatekijät'!E77</f>
        <v/>
      </c>
      <c r="AA99" s="38" t="str">
        <f>'Priorisointi - osatekijät'!F77</f>
        <v/>
      </c>
      <c r="AB99" s="49"/>
    </row>
    <row r="100" spans="14:28" x14ac:dyDescent="0.3">
      <c r="N100" s="37" t="str">
        <f>'Priorisointi - tuotannontekijät'!A78</f>
        <v/>
      </c>
      <c r="O100" s="48" t="str">
        <f>'Priorisointi - tuotannontekijät'!B78</f>
        <v/>
      </c>
      <c r="P100" s="37" t="str">
        <f>'Priorisointi - tuotannontekijät'!C78</f>
        <v/>
      </c>
      <c r="Q100" s="37" t="str">
        <f>'Priorisointi - tuotannontekijät'!D78</f>
        <v/>
      </c>
      <c r="R100" s="41" t="str">
        <f>'Priorisointi - tuotannontekijät'!E78</f>
        <v/>
      </c>
      <c r="S100" s="38" t="str">
        <f>'Priorisointi - tuotannontekijät'!F78</f>
        <v/>
      </c>
      <c r="T100" s="49"/>
      <c r="V100" s="37" t="str">
        <f>'Priorisointi - osatekijät'!A78</f>
        <v/>
      </c>
      <c r="W100" s="48" t="str">
        <f>'Priorisointi - osatekijät'!B78</f>
        <v/>
      </c>
      <c r="X100" s="37" t="str">
        <f>'Priorisointi - osatekijät'!C78</f>
        <v/>
      </c>
      <c r="Y100" s="37" t="str">
        <f>'Priorisointi - osatekijät'!D78</f>
        <v/>
      </c>
      <c r="Z100" s="41" t="str">
        <f>'Priorisointi - osatekijät'!E78</f>
        <v/>
      </c>
      <c r="AA100" s="38" t="str">
        <f>'Priorisointi - osatekijät'!F78</f>
        <v/>
      </c>
      <c r="AB100" s="49"/>
    </row>
    <row r="101" spans="14:28" x14ac:dyDescent="0.3">
      <c r="N101" s="37" t="str">
        <f>'Priorisointi - tuotannontekijät'!A79</f>
        <v/>
      </c>
      <c r="O101" s="48" t="str">
        <f>'Priorisointi - tuotannontekijät'!B79</f>
        <v/>
      </c>
      <c r="P101" s="37" t="str">
        <f>'Priorisointi - tuotannontekijät'!C79</f>
        <v/>
      </c>
      <c r="Q101" s="37" t="str">
        <f>'Priorisointi - tuotannontekijät'!D79</f>
        <v/>
      </c>
      <c r="R101" s="41" t="str">
        <f>'Priorisointi - tuotannontekijät'!E79</f>
        <v/>
      </c>
      <c r="S101" s="38" t="str">
        <f>'Priorisointi - tuotannontekijät'!F79</f>
        <v/>
      </c>
      <c r="T101" s="49"/>
      <c r="V101" s="37" t="str">
        <f>'Priorisointi - osatekijät'!A79</f>
        <v/>
      </c>
      <c r="W101" s="48" t="str">
        <f>'Priorisointi - osatekijät'!B79</f>
        <v/>
      </c>
      <c r="X101" s="37" t="str">
        <f>'Priorisointi - osatekijät'!C79</f>
        <v/>
      </c>
      <c r="Y101" s="37" t="str">
        <f>'Priorisointi - osatekijät'!D79</f>
        <v/>
      </c>
      <c r="Z101" s="41" t="str">
        <f>'Priorisointi - osatekijät'!E79</f>
        <v/>
      </c>
      <c r="AA101" s="38" t="str">
        <f>'Priorisointi - osatekijät'!F79</f>
        <v/>
      </c>
      <c r="AB101" s="49"/>
    </row>
    <row r="102" spans="14:28" x14ac:dyDescent="0.3">
      <c r="N102" s="37" t="str">
        <f>'Priorisointi - tuotannontekijät'!A80</f>
        <v/>
      </c>
      <c r="O102" s="48" t="str">
        <f>'Priorisointi - tuotannontekijät'!B80</f>
        <v/>
      </c>
      <c r="P102" s="37" t="str">
        <f>'Priorisointi - tuotannontekijät'!C80</f>
        <v/>
      </c>
      <c r="Q102" s="37" t="str">
        <f>'Priorisointi - tuotannontekijät'!D80</f>
        <v/>
      </c>
      <c r="R102" s="41" t="str">
        <f>'Priorisointi - tuotannontekijät'!E80</f>
        <v/>
      </c>
      <c r="S102" s="38" t="str">
        <f>'Priorisointi - tuotannontekijät'!F80</f>
        <v/>
      </c>
      <c r="T102" s="49"/>
      <c r="V102" s="37" t="str">
        <f>'Priorisointi - osatekijät'!A80</f>
        <v/>
      </c>
      <c r="W102" s="48" t="str">
        <f>'Priorisointi - osatekijät'!B80</f>
        <v/>
      </c>
      <c r="X102" s="37" t="str">
        <f>'Priorisointi - osatekijät'!C80</f>
        <v/>
      </c>
      <c r="Y102" s="37" t="str">
        <f>'Priorisointi - osatekijät'!D80</f>
        <v/>
      </c>
      <c r="Z102" s="41" t="str">
        <f>'Priorisointi - osatekijät'!E80</f>
        <v/>
      </c>
      <c r="AA102" s="38" t="str">
        <f>'Priorisointi - osatekijät'!F80</f>
        <v/>
      </c>
      <c r="AB102" s="49"/>
    </row>
    <row r="103" spans="14:28" x14ac:dyDescent="0.3">
      <c r="N103" s="37" t="str">
        <f>'Priorisointi - tuotannontekijät'!A81</f>
        <v/>
      </c>
      <c r="O103" s="48" t="str">
        <f>'Priorisointi - tuotannontekijät'!B81</f>
        <v/>
      </c>
      <c r="P103" s="37" t="str">
        <f>'Priorisointi - tuotannontekijät'!C81</f>
        <v/>
      </c>
      <c r="Q103" s="37" t="str">
        <f>'Priorisointi - tuotannontekijät'!D81</f>
        <v/>
      </c>
      <c r="R103" s="41" t="str">
        <f>'Priorisointi - tuotannontekijät'!E81</f>
        <v/>
      </c>
      <c r="S103" s="38" t="str">
        <f>'Priorisointi - tuotannontekijät'!F81</f>
        <v/>
      </c>
      <c r="T103" s="49"/>
      <c r="V103" s="37" t="str">
        <f>'Priorisointi - osatekijät'!A81</f>
        <v/>
      </c>
      <c r="W103" s="48" t="str">
        <f>'Priorisointi - osatekijät'!B81</f>
        <v/>
      </c>
      <c r="X103" s="37" t="str">
        <f>'Priorisointi - osatekijät'!C81</f>
        <v/>
      </c>
      <c r="Y103" s="37" t="str">
        <f>'Priorisointi - osatekijät'!D81</f>
        <v/>
      </c>
      <c r="Z103" s="41" t="str">
        <f>'Priorisointi - osatekijät'!E81</f>
        <v/>
      </c>
      <c r="AA103" s="38" t="str">
        <f>'Priorisointi - osatekijät'!F81</f>
        <v/>
      </c>
      <c r="AB103" s="49"/>
    </row>
    <row r="104" spans="14:28" x14ac:dyDescent="0.3">
      <c r="N104" s="37" t="str">
        <f>'Priorisointi - tuotannontekijät'!A82</f>
        <v/>
      </c>
      <c r="O104" s="48" t="str">
        <f>'Priorisointi - tuotannontekijät'!B82</f>
        <v/>
      </c>
      <c r="P104" s="37" t="str">
        <f>'Priorisointi - tuotannontekijät'!C82</f>
        <v/>
      </c>
      <c r="Q104" s="37" t="str">
        <f>'Priorisointi - tuotannontekijät'!D82</f>
        <v/>
      </c>
      <c r="R104" s="41" t="str">
        <f>'Priorisointi - tuotannontekijät'!E82</f>
        <v/>
      </c>
      <c r="S104" s="38" t="str">
        <f>'Priorisointi - tuotannontekijät'!F82</f>
        <v/>
      </c>
      <c r="T104" s="49"/>
      <c r="V104" s="37" t="str">
        <f>'Priorisointi - osatekijät'!A82</f>
        <v/>
      </c>
      <c r="W104" s="48" t="str">
        <f>'Priorisointi - osatekijät'!B82</f>
        <v/>
      </c>
      <c r="X104" s="37" t="str">
        <f>'Priorisointi - osatekijät'!C82</f>
        <v/>
      </c>
      <c r="Y104" s="37" t="str">
        <f>'Priorisointi - osatekijät'!D82</f>
        <v/>
      </c>
      <c r="Z104" s="41" t="str">
        <f>'Priorisointi - osatekijät'!E82</f>
        <v/>
      </c>
      <c r="AA104" s="38" t="str">
        <f>'Priorisointi - osatekijät'!F82</f>
        <v/>
      </c>
      <c r="AB104" s="49"/>
    </row>
    <row r="105" spans="14:28" x14ac:dyDescent="0.3">
      <c r="N105" s="37" t="str">
        <f>'Priorisointi - tuotannontekijät'!A83</f>
        <v/>
      </c>
      <c r="O105" s="48" t="str">
        <f>'Priorisointi - tuotannontekijät'!B83</f>
        <v/>
      </c>
      <c r="P105" s="37" t="str">
        <f>'Priorisointi - tuotannontekijät'!C83</f>
        <v/>
      </c>
      <c r="Q105" s="37" t="str">
        <f>'Priorisointi - tuotannontekijät'!D83</f>
        <v/>
      </c>
      <c r="R105" s="41" t="str">
        <f>'Priorisointi - tuotannontekijät'!E83</f>
        <v/>
      </c>
      <c r="S105" s="38" t="str">
        <f>'Priorisointi - tuotannontekijät'!F83</f>
        <v/>
      </c>
      <c r="T105" s="49"/>
      <c r="V105" s="37" t="str">
        <f>'Priorisointi - osatekijät'!A83</f>
        <v/>
      </c>
      <c r="W105" s="48" t="str">
        <f>'Priorisointi - osatekijät'!B83</f>
        <v/>
      </c>
      <c r="X105" s="37" t="str">
        <f>'Priorisointi - osatekijät'!C83</f>
        <v/>
      </c>
      <c r="Y105" s="37" t="str">
        <f>'Priorisointi - osatekijät'!D83</f>
        <v/>
      </c>
      <c r="Z105" s="41" t="str">
        <f>'Priorisointi - osatekijät'!E83</f>
        <v/>
      </c>
      <c r="AA105" s="38" t="str">
        <f>'Priorisointi - osatekijät'!F83</f>
        <v/>
      </c>
      <c r="AB105" s="49"/>
    </row>
    <row r="106" spans="14:28" x14ac:dyDescent="0.3">
      <c r="N106" s="37" t="str">
        <f>'Priorisointi - tuotannontekijät'!A84</f>
        <v/>
      </c>
      <c r="O106" s="48" t="str">
        <f>'Priorisointi - tuotannontekijät'!B84</f>
        <v/>
      </c>
      <c r="P106" s="37" t="str">
        <f>'Priorisointi - tuotannontekijät'!C84</f>
        <v/>
      </c>
      <c r="Q106" s="37" t="str">
        <f>'Priorisointi - tuotannontekijät'!D84</f>
        <v/>
      </c>
      <c r="R106" s="41" t="str">
        <f>'Priorisointi - tuotannontekijät'!E84</f>
        <v/>
      </c>
      <c r="S106" s="38" t="str">
        <f>'Priorisointi - tuotannontekijät'!F84</f>
        <v/>
      </c>
      <c r="T106" s="49"/>
      <c r="V106" s="37" t="str">
        <f>'Priorisointi - osatekijät'!A84</f>
        <v/>
      </c>
      <c r="W106" s="48" t="str">
        <f>'Priorisointi - osatekijät'!B84</f>
        <v/>
      </c>
      <c r="X106" s="37" t="str">
        <f>'Priorisointi - osatekijät'!C84</f>
        <v/>
      </c>
      <c r="Y106" s="37" t="str">
        <f>'Priorisointi - osatekijät'!D84</f>
        <v/>
      </c>
      <c r="Z106" s="41" t="str">
        <f>'Priorisointi - osatekijät'!E84</f>
        <v/>
      </c>
      <c r="AA106" s="38" t="str">
        <f>'Priorisointi - osatekijät'!F84</f>
        <v/>
      </c>
      <c r="AB106" s="49"/>
    </row>
    <row r="107" spans="14:28" x14ac:dyDescent="0.3">
      <c r="N107" s="37" t="str">
        <f>'Priorisointi - tuotannontekijät'!A85</f>
        <v/>
      </c>
      <c r="O107" s="48" t="str">
        <f>'Priorisointi - tuotannontekijät'!B85</f>
        <v/>
      </c>
      <c r="P107" s="37" t="str">
        <f>'Priorisointi - tuotannontekijät'!C85</f>
        <v/>
      </c>
      <c r="Q107" s="37" t="str">
        <f>'Priorisointi - tuotannontekijät'!D85</f>
        <v/>
      </c>
      <c r="R107" s="41" t="str">
        <f>'Priorisointi - tuotannontekijät'!E85</f>
        <v/>
      </c>
      <c r="S107" s="38" t="str">
        <f>'Priorisointi - tuotannontekijät'!F85</f>
        <v/>
      </c>
      <c r="T107" s="49"/>
      <c r="V107" s="37" t="str">
        <f>'Priorisointi - osatekijät'!A85</f>
        <v/>
      </c>
      <c r="W107" s="48" t="str">
        <f>'Priorisointi - osatekijät'!B85</f>
        <v/>
      </c>
      <c r="X107" s="37" t="str">
        <f>'Priorisointi - osatekijät'!C85</f>
        <v/>
      </c>
      <c r="Y107" s="37" t="str">
        <f>'Priorisointi - osatekijät'!D85</f>
        <v/>
      </c>
      <c r="Z107" s="41" t="str">
        <f>'Priorisointi - osatekijät'!E85</f>
        <v/>
      </c>
      <c r="AA107" s="38" t="str">
        <f>'Priorisointi - osatekijät'!F85</f>
        <v/>
      </c>
      <c r="AB107" s="49"/>
    </row>
    <row r="108" spans="14:28" x14ac:dyDescent="0.3">
      <c r="N108" s="37" t="str">
        <f>'Priorisointi - tuotannontekijät'!A86</f>
        <v/>
      </c>
      <c r="O108" s="48" t="str">
        <f>'Priorisointi - tuotannontekijät'!B86</f>
        <v/>
      </c>
      <c r="P108" s="37" t="str">
        <f>'Priorisointi - tuotannontekijät'!C86</f>
        <v/>
      </c>
      <c r="Q108" s="37" t="str">
        <f>'Priorisointi - tuotannontekijät'!D86</f>
        <v/>
      </c>
      <c r="R108" s="41" t="str">
        <f>'Priorisointi - tuotannontekijät'!E86</f>
        <v/>
      </c>
      <c r="S108" s="38" t="str">
        <f>'Priorisointi - tuotannontekijät'!F86</f>
        <v/>
      </c>
      <c r="T108" s="49"/>
      <c r="V108" s="37" t="str">
        <f>'Priorisointi - osatekijät'!A86</f>
        <v/>
      </c>
      <c r="W108" s="48" t="str">
        <f>'Priorisointi - osatekijät'!B86</f>
        <v/>
      </c>
      <c r="X108" s="37" t="str">
        <f>'Priorisointi - osatekijät'!C86</f>
        <v/>
      </c>
      <c r="Y108" s="37" t="str">
        <f>'Priorisointi - osatekijät'!D86</f>
        <v/>
      </c>
      <c r="Z108" s="41" t="str">
        <f>'Priorisointi - osatekijät'!E86</f>
        <v/>
      </c>
      <c r="AA108" s="38" t="str">
        <f>'Priorisointi - osatekijät'!F86</f>
        <v/>
      </c>
      <c r="AB108" s="49"/>
    </row>
    <row r="109" spans="14:28" x14ac:dyDescent="0.3">
      <c r="N109" s="37" t="str">
        <f>'Priorisointi - tuotannontekijät'!A87</f>
        <v/>
      </c>
      <c r="O109" s="48" t="str">
        <f>'Priorisointi - tuotannontekijät'!B87</f>
        <v/>
      </c>
      <c r="P109" s="37" t="str">
        <f>'Priorisointi - tuotannontekijät'!C87</f>
        <v/>
      </c>
      <c r="Q109" s="37" t="str">
        <f>'Priorisointi - tuotannontekijät'!D87</f>
        <v/>
      </c>
      <c r="R109" s="41" t="str">
        <f>'Priorisointi - tuotannontekijät'!E87</f>
        <v/>
      </c>
      <c r="S109" s="38" t="str">
        <f>'Priorisointi - tuotannontekijät'!F87</f>
        <v/>
      </c>
      <c r="T109" s="49"/>
      <c r="V109" s="37" t="str">
        <f>'Priorisointi - osatekijät'!A87</f>
        <v/>
      </c>
      <c r="W109" s="48" t="str">
        <f>'Priorisointi - osatekijät'!B87</f>
        <v/>
      </c>
      <c r="X109" s="37" t="str">
        <f>'Priorisointi - osatekijät'!C87</f>
        <v/>
      </c>
      <c r="Y109" s="37" t="str">
        <f>'Priorisointi - osatekijät'!D87</f>
        <v/>
      </c>
      <c r="Z109" s="41" t="str">
        <f>'Priorisointi - osatekijät'!E87</f>
        <v/>
      </c>
      <c r="AA109" s="38" t="str">
        <f>'Priorisointi - osatekijät'!F87</f>
        <v/>
      </c>
      <c r="AB109" s="49"/>
    </row>
    <row r="110" spans="14:28" x14ac:dyDescent="0.3">
      <c r="N110" s="37" t="str">
        <f>'Priorisointi - tuotannontekijät'!A88</f>
        <v/>
      </c>
      <c r="O110" s="48" t="str">
        <f>'Priorisointi - tuotannontekijät'!B88</f>
        <v/>
      </c>
      <c r="P110" s="37" t="str">
        <f>'Priorisointi - tuotannontekijät'!C88</f>
        <v/>
      </c>
      <c r="Q110" s="37" t="str">
        <f>'Priorisointi - tuotannontekijät'!D88</f>
        <v/>
      </c>
      <c r="R110" s="41" t="str">
        <f>'Priorisointi - tuotannontekijät'!E88</f>
        <v/>
      </c>
      <c r="S110" s="38" t="str">
        <f>'Priorisointi - tuotannontekijät'!F88</f>
        <v/>
      </c>
      <c r="T110" s="49"/>
      <c r="V110" s="37" t="str">
        <f>'Priorisointi - osatekijät'!A88</f>
        <v/>
      </c>
      <c r="W110" s="48" t="str">
        <f>'Priorisointi - osatekijät'!B88</f>
        <v/>
      </c>
      <c r="X110" s="37" t="str">
        <f>'Priorisointi - osatekijät'!C88</f>
        <v/>
      </c>
      <c r="Y110" s="37" t="str">
        <f>'Priorisointi - osatekijät'!D88</f>
        <v/>
      </c>
      <c r="Z110" s="41" t="str">
        <f>'Priorisointi - osatekijät'!E88</f>
        <v/>
      </c>
      <c r="AA110" s="38" t="str">
        <f>'Priorisointi - osatekijät'!F88</f>
        <v/>
      </c>
      <c r="AB110" s="49"/>
    </row>
    <row r="111" spans="14:28" x14ac:dyDescent="0.3">
      <c r="N111" s="37" t="str">
        <f>'Priorisointi - tuotannontekijät'!A89</f>
        <v/>
      </c>
      <c r="O111" s="48" t="str">
        <f>'Priorisointi - tuotannontekijät'!B89</f>
        <v/>
      </c>
      <c r="P111" s="37" t="str">
        <f>'Priorisointi - tuotannontekijät'!C89</f>
        <v/>
      </c>
      <c r="Q111" s="37" t="str">
        <f>'Priorisointi - tuotannontekijät'!D89</f>
        <v/>
      </c>
      <c r="R111" s="41" t="str">
        <f>'Priorisointi - tuotannontekijät'!E89</f>
        <v/>
      </c>
      <c r="S111" s="38" t="str">
        <f>'Priorisointi - tuotannontekijät'!F89</f>
        <v/>
      </c>
      <c r="T111" s="49"/>
      <c r="V111" s="37" t="str">
        <f>'Priorisointi - osatekijät'!A89</f>
        <v/>
      </c>
      <c r="W111" s="48" t="str">
        <f>'Priorisointi - osatekijät'!B89</f>
        <v/>
      </c>
      <c r="X111" s="37" t="str">
        <f>'Priorisointi - osatekijät'!C89</f>
        <v/>
      </c>
      <c r="Y111" s="37" t="str">
        <f>'Priorisointi - osatekijät'!D89</f>
        <v/>
      </c>
      <c r="Z111" s="41" t="str">
        <f>'Priorisointi - osatekijät'!E89</f>
        <v/>
      </c>
      <c r="AA111" s="38" t="str">
        <f>'Priorisointi - osatekijät'!F89</f>
        <v/>
      </c>
      <c r="AB111" s="49"/>
    </row>
    <row r="112" spans="14:28" x14ac:dyDescent="0.3">
      <c r="N112" s="37" t="str">
        <f>'Priorisointi - tuotannontekijät'!A90</f>
        <v/>
      </c>
      <c r="O112" s="48" t="str">
        <f>'Priorisointi - tuotannontekijät'!B90</f>
        <v/>
      </c>
      <c r="P112" s="37" t="str">
        <f>'Priorisointi - tuotannontekijät'!C90</f>
        <v/>
      </c>
      <c r="Q112" s="37" t="str">
        <f>'Priorisointi - tuotannontekijät'!D90</f>
        <v/>
      </c>
      <c r="R112" s="41" t="str">
        <f>'Priorisointi - tuotannontekijät'!E90</f>
        <v/>
      </c>
      <c r="S112" s="38" t="str">
        <f>'Priorisointi - tuotannontekijät'!F90</f>
        <v/>
      </c>
      <c r="T112" s="49"/>
      <c r="V112" s="37" t="str">
        <f>'Priorisointi - osatekijät'!A90</f>
        <v/>
      </c>
      <c r="W112" s="48" t="str">
        <f>'Priorisointi - osatekijät'!B90</f>
        <v/>
      </c>
      <c r="X112" s="37" t="str">
        <f>'Priorisointi - osatekijät'!C90</f>
        <v/>
      </c>
      <c r="Y112" s="37" t="str">
        <f>'Priorisointi - osatekijät'!D90</f>
        <v/>
      </c>
      <c r="Z112" s="41" t="str">
        <f>'Priorisointi - osatekijät'!E90</f>
        <v/>
      </c>
      <c r="AA112" s="38" t="str">
        <f>'Priorisointi - osatekijät'!F90</f>
        <v/>
      </c>
      <c r="AB112" s="49"/>
    </row>
    <row r="113" spans="14:28" x14ac:dyDescent="0.3">
      <c r="N113" s="37" t="str">
        <f>'Priorisointi - tuotannontekijät'!A91</f>
        <v/>
      </c>
      <c r="O113" s="48" t="str">
        <f>'Priorisointi - tuotannontekijät'!B91</f>
        <v/>
      </c>
      <c r="P113" s="37" t="str">
        <f>'Priorisointi - tuotannontekijät'!C91</f>
        <v/>
      </c>
      <c r="Q113" s="37" t="str">
        <f>'Priorisointi - tuotannontekijät'!D91</f>
        <v/>
      </c>
      <c r="R113" s="41" t="str">
        <f>'Priorisointi - tuotannontekijät'!E91</f>
        <v/>
      </c>
      <c r="S113" s="38" t="str">
        <f>'Priorisointi - tuotannontekijät'!F91</f>
        <v/>
      </c>
      <c r="T113" s="49"/>
      <c r="V113" s="37" t="str">
        <f>'Priorisointi - osatekijät'!A91</f>
        <v/>
      </c>
      <c r="W113" s="48" t="str">
        <f>'Priorisointi - osatekijät'!B91</f>
        <v/>
      </c>
      <c r="X113" s="37" t="str">
        <f>'Priorisointi - osatekijät'!C91</f>
        <v/>
      </c>
      <c r="Y113" s="37" t="str">
        <f>'Priorisointi - osatekijät'!D91</f>
        <v/>
      </c>
      <c r="Z113" s="41" t="str">
        <f>'Priorisointi - osatekijät'!E91</f>
        <v/>
      </c>
      <c r="AA113" s="38" t="str">
        <f>'Priorisointi - osatekijät'!F91</f>
        <v/>
      </c>
      <c r="AB113" s="49"/>
    </row>
    <row r="114" spans="14:28" x14ac:dyDescent="0.3">
      <c r="N114" s="37" t="str">
        <f>'Priorisointi - tuotannontekijät'!A92</f>
        <v/>
      </c>
      <c r="O114" s="48" t="str">
        <f>'Priorisointi - tuotannontekijät'!B92</f>
        <v/>
      </c>
      <c r="P114" s="37" t="str">
        <f>'Priorisointi - tuotannontekijät'!C92</f>
        <v/>
      </c>
      <c r="Q114" s="37" t="str">
        <f>'Priorisointi - tuotannontekijät'!D92</f>
        <v/>
      </c>
      <c r="R114" s="41" t="str">
        <f>'Priorisointi - tuotannontekijät'!E92</f>
        <v/>
      </c>
      <c r="S114" s="38" t="str">
        <f>'Priorisointi - tuotannontekijät'!F92</f>
        <v/>
      </c>
      <c r="T114" s="49"/>
      <c r="V114" s="37" t="str">
        <f>'Priorisointi - osatekijät'!A92</f>
        <v/>
      </c>
      <c r="W114" s="48" t="str">
        <f>'Priorisointi - osatekijät'!B92</f>
        <v/>
      </c>
      <c r="X114" s="37" t="str">
        <f>'Priorisointi - osatekijät'!C92</f>
        <v/>
      </c>
      <c r="Y114" s="37" t="str">
        <f>'Priorisointi - osatekijät'!D92</f>
        <v/>
      </c>
      <c r="Z114" s="41" t="str">
        <f>'Priorisointi - osatekijät'!E92</f>
        <v/>
      </c>
      <c r="AA114" s="38" t="str">
        <f>'Priorisointi - osatekijät'!F92</f>
        <v/>
      </c>
      <c r="AB114" s="49"/>
    </row>
    <row r="115" spans="14:28" x14ac:dyDescent="0.3">
      <c r="N115" s="37" t="str">
        <f>'Priorisointi - tuotannontekijät'!A93</f>
        <v/>
      </c>
      <c r="O115" s="48" t="str">
        <f>'Priorisointi - tuotannontekijät'!B93</f>
        <v/>
      </c>
      <c r="P115" s="37" t="str">
        <f>'Priorisointi - tuotannontekijät'!C93</f>
        <v/>
      </c>
      <c r="Q115" s="37" t="str">
        <f>'Priorisointi - tuotannontekijät'!D93</f>
        <v/>
      </c>
      <c r="R115" s="41" t="str">
        <f>'Priorisointi - tuotannontekijät'!E93</f>
        <v/>
      </c>
      <c r="S115" s="38" t="str">
        <f>'Priorisointi - tuotannontekijät'!F93</f>
        <v/>
      </c>
      <c r="T115" s="49"/>
      <c r="V115" s="37" t="str">
        <f>'Priorisointi - osatekijät'!A93</f>
        <v/>
      </c>
      <c r="W115" s="48" t="str">
        <f>'Priorisointi - osatekijät'!B93</f>
        <v/>
      </c>
      <c r="X115" s="37" t="str">
        <f>'Priorisointi - osatekijät'!C93</f>
        <v/>
      </c>
      <c r="Y115" s="37" t="str">
        <f>'Priorisointi - osatekijät'!D93</f>
        <v/>
      </c>
      <c r="Z115" s="41" t="str">
        <f>'Priorisointi - osatekijät'!E93</f>
        <v/>
      </c>
      <c r="AA115" s="38" t="str">
        <f>'Priorisointi - osatekijät'!F93</f>
        <v/>
      </c>
      <c r="AB115" s="49"/>
    </row>
    <row r="116" spans="14:28" x14ac:dyDescent="0.3">
      <c r="N116" s="37" t="str">
        <f>'Priorisointi - tuotannontekijät'!A94</f>
        <v/>
      </c>
      <c r="O116" s="48" t="str">
        <f>'Priorisointi - tuotannontekijät'!B94</f>
        <v/>
      </c>
      <c r="P116" s="37" t="str">
        <f>'Priorisointi - tuotannontekijät'!C94</f>
        <v/>
      </c>
      <c r="Q116" s="37" t="str">
        <f>'Priorisointi - tuotannontekijät'!D94</f>
        <v/>
      </c>
      <c r="R116" s="41" t="str">
        <f>'Priorisointi - tuotannontekijät'!E94</f>
        <v/>
      </c>
      <c r="S116" s="38" t="str">
        <f>'Priorisointi - tuotannontekijät'!F94</f>
        <v/>
      </c>
      <c r="T116" s="49"/>
      <c r="V116" s="37" t="str">
        <f>'Priorisointi - osatekijät'!A94</f>
        <v/>
      </c>
      <c r="W116" s="48" t="str">
        <f>'Priorisointi - osatekijät'!B94</f>
        <v/>
      </c>
      <c r="X116" s="37" t="str">
        <f>'Priorisointi - osatekijät'!C94</f>
        <v/>
      </c>
      <c r="Y116" s="37" t="str">
        <f>'Priorisointi - osatekijät'!D94</f>
        <v/>
      </c>
      <c r="Z116" s="41" t="str">
        <f>'Priorisointi - osatekijät'!E94</f>
        <v/>
      </c>
      <c r="AA116" s="38" t="str">
        <f>'Priorisointi - osatekijät'!F94</f>
        <v/>
      </c>
      <c r="AB116" s="49"/>
    </row>
    <row r="117" spans="14:28" x14ac:dyDescent="0.3">
      <c r="N117" s="37" t="str">
        <f>'Priorisointi - tuotannontekijät'!A95</f>
        <v/>
      </c>
      <c r="O117" s="48" t="str">
        <f>'Priorisointi - tuotannontekijät'!B95</f>
        <v/>
      </c>
      <c r="P117" s="37" t="str">
        <f>'Priorisointi - tuotannontekijät'!C95</f>
        <v/>
      </c>
      <c r="Q117" s="37" t="str">
        <f>'Priorisointi - tuotannontekijät'!D95</f>
        <v/>
      </c>
      <c r="R117" s="41" t="str">
        <f>'Priorisointi - tuotannontekijät'!E95</f>
        <v/>
      </c>
      <c r="S117" s="38" t="str">
        <f>'Priorisointi - tuotannontekijät'!F95</f>
        <v/>
      </c>
      <c r="T117" s="49"/>
      <c r="V117" s="37" t="str">
        <f>'Priorisointi - osatekijät'!A95</f>
        <v/>
      </c>
      <c r="W117" s="48" t="str">
        <f>'Priorisointi - osatekijät'!B95</f>
        <v/>
      </c>
      <c r="X117" s="37" t="str">
        <f>'Priorisointi - osatekijät'!C95</f>
        <v/>
      </c>
      <c r="Y117" s="37" t="str">
        <f>'Priorisointi - osatekijät'!D95</f>
        <v/>
      </c>
      <c r="Z117" s="41" t="str">
        <f>'Priorisointi - osatekijät'!E95</f>
        <v/>
      </c>
      <c r="AA117" s="38" t="str">
        <f>'Priorisointi - osatekijät'!F95</f>
        <v/>
      </c>
      <c r="AB117" s="49"/>
    </row>
    <row r="118" spans="14:28" x14ac:dyDescent="0.3">
      <c r="N118" s="37" t="str">
        <f>'Priorisointi - tuotannontekijät'!A96</f>
        <v/>
      </c>
      <c r="O118" s="48" t="str">
        <f>'Priorisointi - tuotannontekijät'!B96</f>
        <v/>
      </c>
      <c r="P118" s="37" t="str">
        <f>'Priorisointi - tuotannontekijät'!C96</f>
        <v/>
      </c>
      <c r="Q118" s="37" t="str">
        <f>'Priorisointi - tuotannontekijät'!D96</f>
        <v/>
      </c>
      <c r="R118" s="41" t="str">
        <f>'Priorisointi - tuotannontekijät'!E96</f>
        <v/>
      </c>
      <c r="S118" s="38" t="str">
        <f>'Priorisointi - tuotannontekijät'!F96</f>
        <v/>
      </c>
      <c r="T118" s="49"/>
      <c r="V118" s="37" t="str">
        <f>'Priorisointi - osatekijät'!A96</f>
        <v/>
      </c>
      <c r="W118" s="48" t="str">
        <f>'Priorisointi - osatekijät'!B96</f>
        <v/>
      </c>
      <c r="X118" s="37" t="str">
        <f>'Priorisointi - osatekijät'!C96</f>
        <v/>
      </c>
      <c r="Y118" s="37" t="str">
        <f>'Priorisointi - osatekijät'!D96</f>
        <v/>
      </c>
      <c r="Z118" s="41" t="str">
        <f>'Priorisointi - osatekijät'!E96</f>
        <v/>
      </c>
      <c r="AA118" s="38" t="str">
        <f>'Priorisointi - osatekijät'!F96</f>
        <v/>
      </c>
      <c r="AB118" s="49"/>
    </row>
    <row r="119" spans="14:28" x14ac:dyDescent="0.3">
      <c r="N119" s="37" t="str">
        <f>'Priorisointi - tuotannontekijät'!A97</f>
        <v/>
      </c>
      <c r="O119" s="48" t="str">
        <f>'Priorisointi - tuotannontekijät'!B97</f>
        <v/>
      </c>
      <c r="P119" s="37" t="str">
        <f>'Priorisointi - tuotannontekijät'!C97</f>
        <v/>
      </c>
      <c r="Q119" s="37" t="str">
        <f>'Priorisointi - tuotannontekijät'!D97</f>
        <v/>
      </c>
      <c r="R119" s="41" t="str">
        <f>'Priorisointi - tuotannontekijät'!E97</f>
        <v/>
      </c>
      <c r="S119" s="38" t="str">
        <f>'Priorisointi - tuotannontekijät'!F97</f>
        <v/>
      </c>
      <c r="T119" s="49"/>
      <c r="V119" s="37" t="str">
        <f>'Priorisointi - osatekijät'!A97</f>
        <v/>
      </c>
      <c r="W119" s="48" t="str">
        <f>'Priorisointi - osatekijät'!B97</f>
        <v/>
      </c>
      <c r="X119" s="37" t="str">
        <f>'Priorisointi - osatekijät'!C97</f>
        <v/>
      </c>
      <c r="Y119" s="37" t="str">
        <f>'Priorisointi - osatekijät'!D97</f>
        <v/>
      </c>
      <c r="Z119" s="41" t="str">
        <f>'Priorisointi - osatekijät'!E97</f>
        <v/>
      </c>
      <c r="AA119" s="38" t="str">
        <f>'Priorisointi - osatekijät'!F97</f>
        <v/>
      </c>
      <c r="AB119" s="49"/>
    </row>
    <row r="120" spans="14:28" x14ac:dyDescent="0.3">
      <c r="N120" s="37" t="str">
        <f>'Priorisointi - tuotannontekijät'!A98</f>
        <v/>
      </c>
      <c r="O120" s="48" t="str">
        <f>'Priorisointi - tuotannontekijät'!B98</f>
        <v/>
      </c>
      <c r="P120" s="37" t="str">
        <f>'Priorisointi - tuotannontekijät'!C98</f>
        <v/>
      </c>
      <c r="Q120" s="37" t="str">
        <f>'Priorisointi - tuotannontekijät'!D98</f>
        <v/>
      </c>
      <c r="R120" s="41" t="str">
        <f>'Priorisointi - tuotannontekijät'!E98</f>
        <v/>
      </c>
      <c r="S120" s="38" t="str">
        <f>'Priorisointi - tuotannontekijät'!F98</f>
        <v/>
      </c>
      <c r="T120" s="49"/>
      <c r="V120" s="37" t="str">
        <f>'Priorisointi - osatekijät'!A98</f>
        <v/>
      </c>
      <c r="W120" s="48" t="str">
        <f>'Priorisointi - osatekijät'!B98</f>
        <v/>
      </c>
      <c r="X120" s="37" t="str">
        <f>'Priorisointi - osatekijät'!C98</f>
        <v/>
      </c>
      <c r="Y120" s="37" t="str">
        <f>'Priorisointi - osatekijät'!D98</f>
        <v/>
      </c>
      <c r="Z120" s="41" t="str">
        <f>'Priorisointi - osatekijät'!E98</f>
        <v/>
      </c>
      <c r="AA120" s="38" t="str">
        <f>'Priorisointi - osatekijät'!F98</f>
        <v/>
      </c>
      <c r="AB120" s="49"/>
    </row>
    <row r="121" spans="14:28" x14ac:dyDescent="0.3">
      <c r="N121" s="37" t="str">
        <f>'Priorisointi - tuotannontekijät'!A99</f>
        <v/>
      </c>
      <c r="O121" s="48" t="str">
        <f>'Priorisointi - tuotannontekijät'!B99</f>
        <v/>
      </c>
      <c r="P121" s="37" t="str">
        <f>'Priorisointi - tuotannontekijät'!C99</f>
        <v/>
      </c>
      <c r="Q121" s="37" t="str">
        <f>'Priorisointi - tuotannontekijät'!D99</f>
        <v/>
      </c>
      <c r="R121" s="41" t="str">
        <f>'Priorisointi - tuotannontekijät'!E99</f>
        <v/>
      </c>
      <c r="S121" s="38" t="str">
        <f>'Priorisointi - tuotannontekijät'!F99</f>
        <v/>
      </c>
      <c r="T121" s="49"/>
      <c r="V121" s="37" t="str">
        <f>'Priorisointi - osatekijät'!A99</f>
        <v/>
      </c>
      <c r="W121" s="48" t="str">
        <f>'Priorisointi - osatekijät'!B99</f>
        <v/>
      </c>
      <c r="X121" s="37" t="str">
        <f>'Priorisointi - osatekijät'!C99</f>
        <v/>
      </c>
      <c r="Y121" s="37" t="str">
        <f>'Priorisointi - osatekijät'!D99</f>
        <v/>
      </c>
      <c r="Z121" s="41" t="str">
        <f>'Priorisointi - osatekijät'!E99</f>
        <v/>
      </c>
      <c r="AA121" s="38" t="str">
        <f>'Priorisointi - osatekijät'!F99</f>
        <v/>
      </c>
      <c r="AB121" s="49"/>
    </row>
    <row r="122" spans="14:28" x14ac:dyDescent="0.3">
      <c r="N122" s="37" t="str">
        <f>'Priorisointi - tuotannontekijät'!A100</f>
        <v/>
      </c>
      <c r="O122" s="48" t="str">
        <f>'Priorisointi - tuotannontekijät'!B100</f>
        <v/>
      </c>
      <c r="P122" s="37" t="str">
        <f>'Priorisointi - tuotannontekijät'!C100</f>
        <v/>
      </c>
      <c r="Q122" s="37" t="str">
        <f>'Priorisointi - tuotannontekijät'!D100</f>
        <v/>
      </c>
      <c r="R122" s="41" t="str">
        <f>'Priorisointi - tuotannontekijät'!E100</f>
        <v/>
      </c>
      <c r="S122" s="38" t="str">
        <f>'Priorisointi - tuotannontekijät'!F100</f>
        <v/>
      </c>
      <c r="T122" s="49"/>
      <c r="V122" s="37" t="str">
        <f>'Priorisointi - osatekijät'!A100</f>
        <v/>
      </c>
      <c r="W122" s="48" t="str">
        <f>'Priorisointi - osatekijät'!B100</f>
        <v/>
      </c>
      <c r="X122" s="37" t="str">
        <f>'Priorisointi - osatekijät'!C100</f>
        <v/>
      </c>
      <c r="Y122" s="37" t="str">
        <f>'Priorisointi - osatekijät'!D100</f>
        <v/>
      </c>
      <c r="Z122" s="41" t="str">
        <f>'Priorisointi - osatekijät'!E100</f>
        <v/>
      </c>
      <c r="AA122" s="38" t="str">
        <f>'Priorisointi - osatekijät'!F100</f>
        <v/>
      </c>
      <c r="AB122" s="49"/>
    </row>
    <row r="123" spans="14:28" x14ac:dyDescent="0.3">
      <c r="N123" s="37" t="str">
        <f>'Priorisointi - tuotannontekijät'!A101</f>
        <v/>
      </c>
      <c r="O123" s="48" t="str">
        <f>'Priorisointi - tuotannontekijät'!B101</f>
        <v/>
      </c>
      <c r="P123" s="37" t="str">
        <f>'Priorisointi - tuotannontekijät'!C101</f>
        <v/>
      </c>
      <c r="Q123" s="37" t="str">
        <f>'Priorisointi - tuotannontekijät'!D101</f>
        <v/>
      </c>
      <c r="R123" s="41" t="str">
        <f>'Priorisointi - tuotannontekijät'!E101</f>
        <v/>
      </c>
      <c r="S123" s="38" t="str">
        <f>'Priorisointi - tuotannontekijät'!F101</f>
        <v/>
      </c>
      <c r="T123" s="49"/>
      <c r="V123" s="37" t="str">
        <f>'Priorisointi - osatekijät'!A101</f>
        <v/>
      </c>
      <c r="W123" s="48" t="str">
        <f>'Priorisointi - osatekijät'!B101</f>
        <v/>
      </c>
      <c r="X123" s="37" t="str">
        <f>'Priorisointi - osatekijät'!C101</f>
        <v/>
      </c>
      <c r="Y123" s="37" t="str">
        <f>'Priorisointi - osatekijät'!D101</f>
        <v/>
      </c>
      <c r="Z123" s="41" t="str">
        <f>'Priorisointi - osatekijät'!E101</f>
        <v/>
      </c>
      <c r="AA123" s="38" t="str">
        <f>'Priorisointi - osatekijät'!F101</f>
        <v/>
      </c>
      <c r="AB123" s="49"/>
    </row>
    <row r="124" spans="14:28" x14ac:dyDescent="0.3">
      <c r="N124" s="37" t="str">
        <f>'Priorisointi - tuotannontekijät'!A102</f>
        <v/>
      </c>
      <c r="O124" s="48" t="str">
        <f>'Priorisointi - tuotannontekijät'!B102</f>
        <v/>
      </c>
      <c r="P124" s="37" t="str">
        <f>'Priorisointi - tuotannontekijät'!C102</f>
        <v/>
      </c>
      <c r="Q124" s="37" t="str">
        <f>'Priorisointi - tuotannontekijät'!D102</f>
        <v/>
      </c>
      <c r="R124" s="41" t="str">
        <f>'Priorisointi - tuotannontekijät'!E102</f>
        <v/>
      </c>
      <c r="S124" s="38" t="str">
        <f>'Priorisointi - tuotannontekijät'!F102</f>
        <v/>
      </c>
      <c r="T124" s="49"/>
      <c r="V124" s="37" t="str">
        <f>'Priorisointi - osatekijät'!A102</f>
        <v/>
      </c>
      <c r="W124" s="48" t="str">
        <f>'Priorisointi - osatekijät'!B102</f>
        <v/>
      </c>
      <c r="X124" s="37" t="str">
        <f>'Priorisointi - osatekijät'!C102</f>
        <v/>
      </c>
      <c r="Y124" s="37" t="str">
        <f>'Priorisointi - osatekijät'!D102</f>
        <v/>
      </c>
      <c r="Z124" s="41" t="str">
        <f>'Priorisointi - osatekijät'!E102</f>
        <v/>
      </c>
      <c r="AA124" s="38" t="str">
        <f>'Priorisointi - osatekijät'!F102</f>
        <v/>
      </c>
      <c r="AB124" s="49"/>
    </row>
    <row r="125" spans="14:28" x14ac:dyDescent="0.3">
      <c r="V125" s="40"/>
      <c r="W125" s="40"/>
      <c r="X125" s="40"/>
      <c r="Y125" s="40"/>
      <c r="Z125" s="40"/>
      <c r="AA125" s="40"/>
      <c r="AB125" s="40"/>
    </row>
    <row r="126" spans="14:28" x14ac:dyDescent="0.3">
      <c r="N126" s="40"/>
      <c r="O126" s="40"/>
      <c r="P126" s="40"/>
      <c r="Q126" s="40"/>
      <c r="R126" s="40"/>
      <c r="S126" s="40"/>
      <c r="T126" s="40"/>
    </row>
  </sheetData>
  <sheetProtection sort="0" autoFilter="0" pivotTables="0"/>
  <autoFilter ref="G20:AB124" xr:uid="{FDC92774-8FEA-4281-A633-CAC98A8D7BBE}"/>
  <dataConsolidate/>
  <mergeCells count="43">
    <mergeCell ref="C51:C54"/>
    <mergeCell ref="D31:D35"/>
    <mergeCell ref="C31:C35"/>
    <mergeCell ref="E31:E35"/>
    <mergeCell ref="D36:D40"/>
    <mergeCell ref="C36:C40"/>
    <mergeCell ref="E36:E40"/>
    <mergeCell ref="B42:E44"/>
    <mergeCell ref="D45:D46"/>
    <mergeCell ref="E45:E46"/>
    <mergeCell ref="C45:C46"/>
    <mergeCell ref="D47:D50"/>
    <mergeCell ref="C47:C50"/>
    <mergeCell ref="E47:E50"/>
    <mergeCell ref="G20:G23"/>
    <mergeCell ref="H20:H23"/>
    <mergeCell ref="D27:D30"/>
    <mergeCell ref="D51:D54"/>
    <mergeCell ref="E51:E54"/>
    <mergeCell ref="C27:C30"/>
    <mergeCell ref="E27:E30"/>
    <mergeCell ref="S20:S23"/>
    <mergeCell ref="L20:L23"/>
    <mergeCell ref="B19:E21"/>
    <mergeCell ref="J20:J23"/>
    <mergeCell ref="K20:K23"/>
    <mergeCell ref="C22:C26"/>
    <mergeCell ref="D22:D26"/>
    <mergeCell ref="O20:O23"/>
    <mergeCell ref="N20:N23"/>
    <mergeCell ref="Q20:Q23"/>
    <mergeCell ref="R20:R23"/>
    <mergeCell ref="P20:P23"/>
    <mergeCell ref="E22:E26"/>
    <mergeCell ref="I20:I23"/>
    <mergeCell ref="AB20:AB23"/>
    <mergeCell ref="V20:V23"/>
    <mergeCell ref="W20:W23"/>
    <mergeCell ref="X20:X23"/>
    <mergeCell ref="T20:T23"/>
    <mergeCell ref="AA20:AA23"/>
    <mergeCell ref="Y20:Y23"/>
    <mergeCell ref="Z20:Z23"/>
  </mergeCells>
  <conditionalFormatting sqref="K24:K43">
    <cfRule type="cellIs" dxfId="234" priority="13" operator="equal">
      <formula>3</formula>
    </cfRule>
    <cfRule type="cellIs" dxfId="233" priority="14" operator="equal">
      <formula>2</formula>
    </cfRule>
    <cfRule type="cellIs" dxfId="232" priority="15" operator="equal">
      <formula>1</formula>
    </cfRule>
  </conditionalFormatting>
  <conditionalFormatting sqref="S24:S124">
    <cfRule type="cellIs" dxfId="231" priority="4" operator="equal">
      <formula>3</formula>
    </cfRule>
    <cfRule type="cellIs" dxfId="230" priority="5" operator="equal">
      <formula>2</formula>
    </cfRule>
    <cfRule type="cellIs" dxfId="229" priority="6" operator="equal">
      <formula>1</formula>
    </cfRule>
  </conditionalFormatting>
  <conditionalFormatting sqref="AA24:AA124">
    <cfRule type="cellIs" dxfId="228" priority="1" operator="equal">
      <formula>3</formula>
    </cfRule>
    <cfRule type="cellIs" dxfId="227" priority="2" operator="equal">
      <formula>2</formula>
    </cfRule>
    <cfRule type="cellIs" dxfId="226" priority="3" operator="equal">
      <formula>1</formula>
    </cfRule>
  </conditionalFormatting>
  <dataValidations count="2">
    <dataValidation type="decimal" allowBlank="1" showInputMessage="1" showErrorMessage="1" sqref="E47 E51" xr:uid="{E83E2064-424A-425A-B997-1806C3604501}">
      <formula1>-0.5</formula1>
      <formula2>0.5</formula2>
    </dataValidation>
    <dataValidation type="decimal" showInputMessage="1" showErrorMessage="1" sqref="E31:E35" xr:uid="{D9A95777-26E3-45FB-B851-B560F8CCEE6E}">
      <formula1>E36</formula1>
      <formula2>E27</formula2>
    </dataValidation>
  </dataValidations>
  <pageMargins left="0.7" right="0.7" top="0.75" bottom="0.75" header="0.3" footer="0.3"/>
  <pageSetup paperSize="9" orientation="portrait" r:id="rId4"/>
  <drawing r:id="rId5"/>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B0480-1A93-4A08-B3C0-1AB6102C0788}">
  <sheetPr>
    <tabColor rgb="FFFFC000"/>
  </sheetPr>
  <dimension ref="A1:S25"/>
  <sheetViews>
    <sheetView zoomScale="70" zoomScaleNormal="70" workbookViewId="0">
      <pane xSplit="2" ySplit="4" topLeftCell="C5" activePane="bottomRight" state="frozen"/>
      <selection pane="topRight" activeCell="C1" sqref="C1"/>
      <selection pane="bottomLeft" activeCell="A5" sqref="A5"/>
      <selection pane="bottomRight" activeCell="A2" sqref="A2"/>
    </sheetView>
  </sheetViews>
  <sheetFormatPr defaultRowHeight="14.4" x14ac:dyDescent="0.3"/>
  <cols>
    <col min="1" max="1" width="3.5546875" customWidth="1"/>
    <col min="2" max="2" width="22.77734375" customWidth="1"/>
    <col min="3" max="3" width="26" customWidth="1"/>
    <col min="4" max="4" width="20.33203125" customWidth="1"/>
    <col min="5" max="5" width="20" customWidth="1"/>
    <col min="6" max="6" width="22.6640625" customWidth="1"/>
    <col min="7" max="7" width="40.109375" customWidth="1"/>
    <col min="8" max="8" width="9.88671875" bestFit="1" customWidth="1"/>
    <col min="9" max="9" width="15.88671875" customWidth="1"/>
    <col min="10" max="10" width="13.88671875" hidden="1" customWidth="1"/>
    <col min="11" max="11" width="13.88671875" bestFit="1" customWidth="1"/>
    <col min="12" max="12" width="13.88671875" hidden="1" customWidth="1"/>
    <col min="13" max="13" width="13.88671875" bestFit="1" customWidth="1"/>
    <col min="14" max="14" width="13.88671875" hidden="1" customWidth="1"/>
    <col min="15" max="15" width="15.109375" customWidth="1"/>
    <col min="16" max="16" width="13.88671875" hidden="1" customWidth="1"/>
    <col min="17" max="17" width="13.88671875" bestFit="1" customWidth="1"/>
    <col min="18" max="18" width="13.88671875" hidden="1" customWidth="1"/>
    <col min="19" max="19" width="17.88671875" bestFit="1" customWidth="1"/>
  </cols>
  <sheetData>
    <row r="1" spans="1:19" ht="15.6" x14ac:dyDescent="0.3">
      <c r="A1" s="127" t="s">
        <v>10</v>
      </c>
      <c r="B1" s="128"/>
      <c r="C1" s="128"/>
      <c r="D1" s="128"/>
      <c r="E1" s="128"/>
      <c r="F1" s="128"/>
      <c r="G1" s="128"/>
      <c r="H1" s="128"/>
      <c r="I1" s="128"/>
      <c r="J1" s="128"/>
      <c r="K1" s="128"/>
      <c r="L1" s="128"/>
      <c r="M1" s="128"/>
      <c r="N1" s="128"/>
      <c r="O1" s="128"/>
      <c r="P1" s="128"/>
      <c r="Q1" s="128"/>
      <c r="R1" s="128"/>
      <c r="S1" s="129"/>
    </row>
    <row r="2" spans="1:19" ht="16.2" customHeight="1" x14ac:dyDescent="0.3">
      <c r="A2" s="50"/>
      <c r="B2" s="130"/>
      <c r="C2" s="131"/>
      <c r="D2" s="131"/>
      <c r="E2" s="131"/>
      <c r="F2" s="131"/>
      <c r="G2" s="131"/>
      <c r="H2" s="125" t="s">
        <v>92</v>
      </c>
      <c r="I2" s="125"/>
      <c r="J2" s="125"/>
      <c r="K2" s="125"/>
      <c r="L2" s="125"/>
      <c r="M2" s="125"/>
      <c r="N2" s="125"/>
      <c r="O2" s="125"/>
      <c r="P2" s="125"/>
      <c r="Q2" s="125"/>
      <c r="R2" s="125"/>
      <c r="S2" s="126"/>
    </row>
    <row r="3" spans="1:19" ht="31.2" x14ac:dyDescent="0.3">
      <c r="A3" s="9"/>
      <c r="B3" s="134" t="s">
        <v>128</v>
      </c>
      <c r="C3" s="134" t="s">
        <v>39</v>
      </c>
      <c r="D3" s="134" t="s">
        <v>114</v>
      </c>
      <c r="E3" s="134" t="s">
        <v>107</v>
      </c>
      <c r="F3" s="134" t="s">
        <v>38</v>
      </c>
      <c r="G3" s="134" t="s">
        <v>21</v>
      </c>
      <c r="H3" s="51" t="s">
        <v>19</v>
      </c>
      <c r="I3" s="52" t="s">
        <v>102</v>
      </c>
      <c r="J3" s="53" t="str">
        <f>IF(NOT(ISBLANK(I3)),I3,"")</f>
        <v>Terveyden tai hengen vaara</v>
      </c>
      <c r="K3" s="52" t="s">
        <v>23</v>
      </c>
      <c r="L3" s="53" t="str">
        <f>IF(NOT(ISBLANK(K3)),K3,"")</f>
        <v>Lakisääteiset tehtävät</v>
      </c>
      <c r="M3" s="52" t="s">
        <v>2</v>
      </c>
      <c r="N3" s="53" t="str">
        <f>IF(NOT(ISBLANK(M3)),M3,"")</f>
        <v>Talous</v>
      </c>
      <c r="O3" s="52" t="s">
        <v>1</v>
      </c>
      <c r="P3" s="53" t="str">
        <f>IF(NOT(ISBLANK(O3)),O3,"")</f>
        <v>Maine ja julkisuuskuva</v>
      </c>
      <c r="Q3" s="52"/>
      <c r="R3" s="25" t="str">
        <f>IF(NOT(ISBLANK(Q3)),Q3,"")</f>
        <v/>
      </c>
      <c r="S3" s="132" t="s">
        <v>9</v>
      </c>
    </row>
    <row r="4" spans="1:19" ht="31.2" x14ac:dyDescent="0.3">
      <c r="A4" s="10"/>
      <c r="B4" s="136"/>
      <c r="C4" s="136"/>
      <c r="D4" s="136"/>
      <c r="E4" s="136"/>
      <c r="F4" s="135"/>
      <c r="G4" s="136"/>
      <c r="H4" s="54" t="s">
        <v>20</v>
      </c>
      <c r="I4" s="55">
        <v>1.2</v>
      </c>
      <c r="J4" s="56">
        <f>IF(J3="",0,IF(ISBLANK(I4),1,I4))</f>
        <v>1.2</v>
      </c>
      <c r="K4" s="55">
        <v>1</v>
      </c>
      <c r="L4" s="56">
        <f>IF(L3="",0,IF(ISBLANK(K4),1,K4))</f>
        <v>1</v>
      </c>
      <c r="M4" s="55">
        <v>1</v>
      </c>
      <c r="N4" s="56">
        <f>IF(N3="",0,IF(ISBLANK(M4),1,M4))</f>
        <v>1</v>
      </c>
      <c r="O4" s="55">
        <v>0.8</v>
      </c>
      <c r="P4" s="56">
        <f>IF(P3="",0,IF(ISBLANK(O4),1,O4))</f>
        <v>0.8</v>
      </c>
      <c r="Q4" s="55"/>
      <c r="R4" s="26">
        <f>IF(R3="",0,IF(ISBLANK(Q4),1,Q4))</f>
        <v>0</v>
      </c>
      <c r="S4" s="133"/>
    </row>
    <row r="5" spans="1:19" ht="15.6" x14ac:dyDescent="0.3">
      <c r="A5" s="20">
        <f>IF(ISNUMBER(S5),RANK(S5,$S$5:$S$24,0)+COUNTIF($S$5:$S5,S5)-1,"")</f>
        <v>3</v>
      </c>
      <c r="B5" s="5" t="s">
        <v>59</v>
      </c>
      <c r="C5" s="5"/>
      <c r="D5" s="5" t="s">
        <v>129</v>
      </c>
      <c r="E5" s="32" t="s">
        <v>42</v>
      </c>
      <c r="F5" s="7" t="s">
        <v>42</v>
      </c>
      <c r="G5" s="5"/>
      <c r="H5" s="16"/>
      <c r="I5" s="6">
        <v>1</v>
      </c>
      <c r="J5" s="30">
        <f>IF(AND(ISNUMBER($J$4),ISNUMBER(I5)),$J$4*I5,0)</f>
        <v>1.2</v>
      </c>
      <c r="K5" s="6">
        <v>3</v>
      </c>
      <c r="L5" s="30">
        <f>IF(AND(ISNUMBER($L$4),ISNUMBER(K5)),$L$4*K5,0)</f>
        <v>3</v>
      </c>
      <c r="M5" s="6">
        <v>1</v>
      </c>
      <c r="N5" s="30">
        <f>IF(AND(ISNUMBER($N$4),ISNUMBER(M5)),$N$4*M5,0)</f>
        <v>1</v>
      </c>
      <c r="O5" s="6">
        <v>3</v>
      </c>
      <c r="P5" s="30">
        <f>IF(AND(ISNUMBER($P$4),ISNUMBER(O5)),$P$4*O5,0)</f>
        <v>2.4000000000000004</v>
      </c>
      <c r="Q5" s="6"/>
      <c r="R5" s="30">
        <f>IF(AND(ISNUMBER($R$4),ISNUMBER(Q5)),$R$4*Q5,0)</f>
        <v>0</v>
      </c>
      <c r="S5" s="4">
        <f>IF(J5+L5+N5+P5+R5=0,"",(J5+L5+N5+P5+R5)/($J$4+$L$4+$N$4+$P$4+$R$4))</f>
        <v>1.9000000000000001</v>
      </c>
    </row>
    <row r="6" spans="1:19" ht="15.6" x14ac:dyDescent="0.3">
      <c r="A6" s="20">
        <f>IF(ISNUMBER(S6),RANK(S6,$S$5:$S$24,0)+COUNTIF($S$5:$S6,S6)-1,"")</f>
        <v>2</v>
      </c>
      <c r="B6" s="5" t="s">
        <v>60</v>
      </c>
      <c r="C6" s="5"/>
      <c r="D6" s="5" t="s">
        <v>37</v>
      </c>
      <c r="E6" s="32" t="s">
        <v>65</v>
      </c>
      <c r="F6" s="7" t="s">
        <v>42</v>
      </c>
      <c r="G6" s="5"/>
      <c r="H6" s="17"/>
      <c r="I6" s="6">
        <v>4</v>
      </c>
      <c r="J6" s="30">
        <f t="shared" ref="J6:J24" si="0">IF(AND(ISNUMBER($J$4),ISNUMBER(I6)),$J$4*I6,0)</f>
        <v>4.8</v>
      </c>
      <c r="K6" s="6">
        <v>2</v>
      </c>
      <c r="L6" s="30">
        <f t="shared" ref="L6:L24" si="1">IF(AND(ISNUMBER($L$4),ISNUMBER(K6)),$L$4*K6,0)</f>
        <v>2</v>
      </c>
      <c r="M6" s="6">
        <v>2</v>
      </c>
      <c r="N6" s="30">
        <f t="shared" ref="N6:N24" si="2">IF(AND(ISNUMBER($N$4),ISNUMBER(M6)),$N$4*M6,0)</f>
        <v>2</v>
      </c>
      <c r="O6" s="6">
        <v>2</v>
      </c>
      <c r="P6" s="30">
        <f t="shared" ref="P6:P24" si="3">IF(AND(ISNUMBER($P$4),ISNUMBER(O6)),$P$4*O6,0)</f>
        <v>1.6</v>
      </c>
      <c r="Q6" s="6"/>
      <c r="R6" s="30">
        <f t="shared" ref="R6:R24" si="4">IF(AND(ISNUMBER($R$4),ISNUMBER(Q6)),$R$4*Q6,0)</f>
        <v>0</v>
      </c>
      <c r="S6" s="4">
        <f t="shared" ref="S6:S24" si="5">IF(J6+L6+N6+P6+R6=0,"",(J6+L6+N6+P6+R6)/($J$4+$L$4+$N$4+$P$4+$R$4))</f>
        <v>2.6</v>
      </c>
    </row>
    <row r="7" spans="1:19" ht="15.6" x14ac:dyDescent="0.3">
      <c r="A7" s="20">
        <f>IF(ISNUMBER(S7),RANK(S7,$S$5:$S$24,0)+COUNTIF($S$5:$S7,S7)-1,"")</f>
        <v>1</v>
      </c>
      <c r="B7" s="5" t="s">
        <v>61</v>
      </c>
      <c r="C7" s="5"/>
      <c r="D7" s="5" t="s">
        <v>62</v>
      </c>
      <c r="E7" s="32" t="s">
        <v>43</v>
      </c>
      <c r="F7" s="7" t="s">
        <v>42</v>
      </c>
      <c r="G7" s="5"/>
      <c r="H7" s="17"/>
      <c r="I7" s="6">
        <v>2</v>
      </c>
      <c r="J7" s="30">
        <f t="shared" si="0"/>
        <v>2.4</v>
      </c>
      <c r="K7" s="6">
        <v>4</v>
      </c>
      <c r="L7" s="30">
        <f t="shared" si="1"/>
        <v>4</v>
      </c>
      <c r="M7" s="6">
        <v>4</v>
      </c>
      <c r="N7" s="30">
        <f t="shared" si="2"/>
        <v>4</v>
      </c>
      <c r="O7" s="6">
        <v>2</v>
      </c>
      <c r="P7" s="30">
        <f t="shared" si="3"/>
        <v>1.6</v>
      </c>
      <c r="Q7" s="6"/>
      <c r="R7" s="30">
        <f t="shared" si="4"/>
        <v>0</v>
      </c>
      <c r="S7" s="4">
        <f t="shared" si="5"/>
        <v>3</v>
      </c>
    </row>
    <row r="8" spans="1:19" ht="15.6" x14ac:dyDescent="0.3">
      <c r="A8" s="20" t="str">
        <f>IF(ISNUMBER(S8),RANK(S8,$S$5:$S$24,0)+COUNTIF($S$5:$S8,S8)-1,"")</f>
        <v/>
      </c>
      <c r="B8" s="5"/>
      <c r="C8" s="5"/>
      <c r="D8" s="5"/>
      <c r="E8" s="32"/>
      <c r="F8" s="7"/>
      <c r="G8" s="5"/>
      <c r="H8" s="17"/>
      <c r="I8" s="6"/>
      <c r="J8" s="30"/>
      <c r="K8" s="6"/>
      <c r="L8" s="30"/>
      <c r="M8" s="6"/>
      <c r="N8" s="30"/>
      <c r="O8" s="6"/>
      <c r="P8" s="30">
        <f t="shared" si="3"/>
        <v>0</v>
      </c>
      <c r="Q8" s="6"/>
      <c r="R8" s="30">
        <f t="shared" si="4"/>
        <v>0</v>
      </c>
      <c r="S8" s="4" t="str">
        <f t="shared" si="5"/>
        <v/>
      </c>
    </row>
    <row r="9" spans="1:19" ht="15.6" x14ac:dyDescent="0.3">
      <c r="A9" s="20" t="str">
        <f>IF(ISNUMBER(S9),RANK(S9,$S$5:$S$24,0)+COUNTIF($S$5:$S9,S9)-1,"")</f>
        <v/>
      </c>
      <c r="B9" s="5"/>
      <c r="C9" s="5"/>
      <c r="D9" s="5"/>
      <c r="E9" s="32"/>
      <c r="F9" s="7"/>
      <c r="G9" s="5"/>
      <c r="H9" s="17"/>
      <c r="I9" s="6"/>
      <c r="J9" s="30"/>
      <c r="K9" s="6"/>
      <c r="L9" s="30"/>
      <c r="M9" s="6"/>
      <c r="N9" s="30"/>
      <c r="O9" s="6"/>
      <c r="P9" s="30">
        <f t="shared" si="3"/>
        <v>0</v>
      </c>
      <c r="Q9" s="6"/>
      <c r="R9" s="30">
        <f t="shared" si="4"/>
        <v>0</v>
      </c>
      <c r="S9" s="4" t="str">
        <f t="shared" si="5"/>
        <v/>
      </c>
    </row>
    <row r="10" spans="1:19" ht="15.6" x14ac:dyDescent="0.3">
      <c r="A10" s="20" t="str">
        <f>IF(ISNUMBER(S10),RANK(S10,$S$5:$S$24,0)+COUNTIF($S$5:$S10,S10)-1,"")</f>
        <v/>
      </c>
      <c r="B10" s="5"/>
      <c r="C10" s="5"/>
      <c r="D10" s="5"/>
      <c r="E10" s="32"/>
      <c r="F10" s="7"/>
      <c r="G10" s="5"/>
      <c r="H10" s="17"/>
      <c r="I10" s="6"/>
      <c r="J10" s="30"/>
      <c r="K10" s="6"/>
      <c r="L10" s="30"/>
      <c r="M10" s="6"/>
      <c r="N10" s="30"/>
      <c r="O10" s="6"/>
      <c r="P10" s="30">
        <f t="shared" si="3"/>
        <v>0</v>
      </c>
      <c r="Q10" s="6"/>
      <c r="R10" s="30">
        <f t="shared" si="4"/>
        <v>0</v>
      </c>
      <c r="S10" s="4" t="str">
        <f t="shared" si="5"/>
        <v/>
      </c>
    </row>
    <row r="11" spans="1:19" ht="15.6" x14ac:dyDescent="0.3">
      <c r="A11" s="20" t="str">
        <f>IF(ISNUMBER(S11),RANK(S11,$S$5:$S$24,0)+COUNTIF($S$5:$S11,S11)-1,"")</f>
        <v/>
      </c>
      <c r="B11" s="5"/>
      <c r="C11" s="5"/>
      <c r="D11" s="5"/>
      <c r="E11" s="32"/>
      <c r="F11" s="7"/>
      <c r="G11" s="5"/>
      <c r="H11" s="17"/>
      <c r="I11" s="6"/>
      <c r="J11" s="30">
        <f t="shared" si="0"/>
        <v>0</v>
      </c>
      <c r="K11" s="6"/>
      <c r="L11" s="30">
        <f t="shared" si="1"/>
        <v>0</v>
      </c>
      <c r="M11" s="6"/>
      <c r="N11" s="30">
        <f t="shared" si="2"/>
        <v>0</v>
      </c>
      <c r="O11" s="7"/>
      <c r="P11" s="30">
        <f t="shared" si="3"/>
        <v>0</v>
      </c>
      <c r="Q11" s="6"/>
      <c r="R11" s="30">
        <f t="shared" si="4"/>
        <v>0</v>
      </c>
      <c r="S11" s="4" t="str">
        <f t="shared" si="5"/>
        <v/>
      </c>
    </row>
    <row r="12" spans="1:19" ht="15.6" x14ac:dyDescent="0.3">
      <c r="A12" s="20" t="str">
        <f>IF(ISNUMBER(S12),RANK(S12,$S$5:$S$24,0)+COUNTIF($S$5:$S12,S12)-1,"")</f>
        <v/>
      </c>
      <c r="B12" s="5"/>
      <c r="C12" s="5"/>
      <c r="D12" s="5"/>
      <c r="E12" s="32"/>
      <c r="F12" s="7"/>
      <c r="G12" s="5"/>
      <c r="H12" s="18"/>
      <c r="I12" s="8"/>
      <c r="J12" s="30">
        <f t="shared" si="0"/>
        <v>0</v>
      </c>
      <c r="K12" s="8"/>
      <c r="L12" s="30">
        <f t="shared" si="1"/>
        <v>0</v>
      </c>
      <c r="M12" s="8"/>
      <c r="N12" s="30">
        <f t="shared" si="2"/>
        <v>0</v>
      </c>
      <c r="O12" s="8"/>
      <c r="P12" s="30">
        <f t="shared" si="3"/>
        <v>0</v>
      </c>
      <c r="Q12" s="8"/>
      <c r="R12" s="30">
        <f t="shared" si="4"/>
        <v>0</v>
      </c>
      <c r="S12" s="4" t="str">
        <f t="shared" si="5"/>
        <v/>
      </c>
    </row>
    <row r="13" spans="1:19" ht="15.6" x14ac:dyDescent="0.3">
      <c r="A13" s="20" t="str">
        <f>IF(ISNUMBER(S13),RANK(S13,$S$5:$S$24,0)+COUNTIF($S$5:$S13,S13)-1,"")</f>
        <v/>
      </c>
      <c r="B13" s="5"/>
      <c r="C13" s="5"/>
      <c r="D13" s="5"/>
      <c r="E13" s="32"/>
      <c r="F13" s="7"/>
      <c r="G13" s="5"/>
      <c r="H13" s="18"/>
      <c r="I13" s="8"/>
      <c r="J13" s="30">
        <f t="shared" si="0"/>
        <v>0</v>
      </c>
      <c r="K13" s="8"/>
      <c r="L13" s="30">
        <f t="shared" si="1"/>
        <v>0</v>
      </c>
      <c r="M13" s="8"/>
      <c r="N13" s="30">
        <f t="shared" si="2"/>
        <v>0</v>
      </c>
      <c r="O13" s="8"/>
      <c r="P13" s="30">
        <f t="shared" si="3"/>
        <v>0</v>
      </c>
      <c r="Q13" s="8"/>
      <c r="R13" s="30">
        <f t="shared" si="4"/>
        <v>0</v>
      </c>
      <c r="S13" s="4" t="str">
        <f t="shared" si="5"/>
        <v/>
      </c>
    </row>
    <row r="14" spans="1:19" ht="15.6" x14ac:dyDescent="0.3">
      <c r="A14" s="20" t="str">
        <f>IF(ISNUMBER(S14),RANK(S14,$S$5:$S$24,0)+COUNTIF($S$5:$S14,S14)-1,"")</f>
        <v/>
      </c>
      <c r="B14" s="5"/>
      <c r="C14" s="5"/>
      <c r="D14" s="5"/>
      <c r="E14" s="32"/>
      <c r="F14" s="7"/>
      <c r="G14" s="5"/>
      <c r="H14" s="18"/>
      <c r="I14" s="8"/>
      <c r="J14" s="30">
        <f t="shared" si="0"/>
        <v>0</v>
      </c>
      <c r="K14" s="8"/>
      <c r="L14" s="30">
        <f t="shared" si="1"/>
        <v>0</v>
      </c>
      <c r="M14" s="8"/>
      <c r="N14" s="30">
        <f t="shared" si="2"/>
        <v>0</v>
      </c>
      <c r="O14" s="8"/>
      <c r="P14" s="30">
        <f t="shared" si="3"/>
        <v>0</v>
      </c>
      <c r="Q14" s="8"/>
      <c r="R14" s="30">
        <f t="shared" si="4"/>
        <v>0</v>
      </c>
      <c r="S14" s="4" t="str">
        <f t="shared" si="5"/>
        <v/>
      </c>
    </row>
    <row r="15" spans="1:19" ht="15.6" x14ac:dyDescent="0.3">
      <c r="A15" s="20" t="str">
        <f>IF(ISNUMBER(S15),RANK(S15,$S$5:$S$24,0)+COUNTIF($S$5:$S15,S15)-1,"")</f>
        <v/>
      </c>
      <c r="B15" s="5"/>
      <c r="C15" s="5"/>
      <c r="D15" s="5"/>
      <c r="E15" s="32"/>
      <c r="F15" s="7"/>
      <c r="G15" s="5"/>
      <c r="H15" s="18"/>
      <c r="I15" s="8"/>
      <c r="J15" s="30">
        <f t="shared" si="0"/>
        <v>0</v>
      </c>
      <c r="K15" s="8"/>
      <c r="L15" s="30">
        <f t="shared" si="1"/>
        <v>0</v>
      </c>
      <c r="M15" s="8"/>
      <c r="N15" s="30">
        <f t="shared" si="2"/>
        <v>0</v>
      </c>
      <c r="O15" s="8"/>
      <c r="P15" s="30">
        <f t="shared" si="3"/>
        <v>0</v>
      </c>
      <c r="Q15" s="8"/>
      <c r="R15" s="30">
        <f t="shared" si="4"/>
        <v>0</v>
      </c>
      <c r="S15" s="4" t="str">
        <f t="shared" si="5"/>
        <v/>
      </c>
    </row>
    <row r="16" spans="1:19" ht="15.6" x14ac:dyDescent="0.3">
      <c r="A16" s="20" t="str">
        <f>IF(ISNUMBER(S16),RANK(S16,$S$5:$S$24,0)+COUNTIF($S$5:$S16,S16)-1,"")</f>
        <v/>
      </c>
      <c r="B16" s="5"/>
      <c r="C16" s="5"/>
      <c r="D16" s="5"/>
      <c r="E16" s="32"/>
      <c r="F16" s="7"/>
      <c r="G16" s="5"/>
      <c r="H16" s="18"/>
      <c r="I16" s="8"/>
      <c r="J16" s="30">
        <f t="shared" si="0"/>
        <v>0</v>
      </c>
      <c r="K16" s="8"/>
      <c r="L16" s="30">
        <f t="shared" si="1"/>
        <v>0</v>
      </c>
      <c r="M16" s="8"/>
      <c r="N16" s="30">
        <f t="shared" si="2"/>
        <v>0</v>
      </c>
      <c r="O16" s="8"/>
      <c r="P16" s="30">
        <f t="shared" si="3"/>
        <v>0</v>
      </c>
      <c r="Q16" s="8"/>
      <c r="R16" s="30">
        <f t="shared" si="4"/>
        <v>0</v>
      </c>
      <c r="S16" s="4" t="str">
        <f t="shared" si="5"/>
        <v/>
      </c>
    </row>
    <row r="17" spans="1:19" ht="15.6" x14ac:dyDescent="0.3">
      <c r="A17" s="20" t="str">
        <f>IF(ISNUMBER(S17),RANK(S17,$S$5:$S$24,0)+COUNTIF($S$5:$S17,S17)-1,"")</f>
        <v/>
      </c>
      <c r="B17" s="5"/>
      <c r="C17" s="5"/>
      <c r="D17" s="5"/>
      <c r="E17" s="32"/>
      <c r="F17" s="7"/>
      <c r="G17" s="5"/>
      <c r="H17" s="18"/>
      <c r="I17" s="8"/>
      <c r="J17" s="30">
        <f t="shared" si="0"/>
        <v>0</v>
      </c>
      <c r="K17" s="8"/>
      <c r="L17" s="30">
        <f t="shared" si="1"/>
        <v>0</v>
      </c>
      <c r="M17" s="8"/>
      <c r="N17" s="30">
        <f t="shared" si="2"/>
        <v>0</v>
      </c>
      <c r="O17" s="8"/>
      <c r="P17" s="30">
        <f t="shared" si="3"/>
        <v>0</v>
      </c>
      <c r="Q17" s="8"/>
      <c r="R17" s="30">
        <f t="shared" si="4"/>
        <v>0</v>
      </c>
      <c r="S17" s="4" t="str">
        <f t="shared" si="5"/>
        <v/>
      </c>
    </row>
    <row r="18" spans="1:19" ht="15.6" x14ac:dyDescent="0.3">
      <c r="A18" s="20" t="str">
        <f>IF(ISNUMBER(S18),RANK(S18,$S$5:$S$24,0)+COUNTIF($S$5:$S18,S18)-1,"")</f>
        <v/>
      </c>
      <c r="B18" s="5"/>
      <c r="C18" s="5"/>
      <c r="D18" s="5"/>
      <c r="E18" s="32"/>
      <c r="F18" s="7"/>
      <c r="G18" s="5"/>
      <c r="H18" s="18"/>
      <c r="I18" s="8"/>
      <c r="J18" s="30">
        <f t="shared" si="0"/>
        <v>0</v>
      </c>
      <c r="K18" s="8"/>
      <c r="L18" s="30">
        <f t="shared" si="1"/>
        <v>0</v>
      </c>
      <c r="M18" s="8"/>
      <c r="N18" s="30">
        <f t="shared" si="2"/>
        <v>0</v>
      </c>
      <c r="O18" s="8"/>
      <c r="P18" s="30">
        <f t="shared" si="3"/>
        <v>0</v>
      </c>
      <c r="Q18" s="8"/>
      <c r="R18" s="30">
        <f t="shared" si="4"/>
        <v>0</v>
      </c>
      <c r="S18" s="4" t="str">
        <f t="shared" si="5"/>
        <v/>
      </c>
    </row>
    <row r="19" spans="1:19" ht="15.6" x14ac:dyDescent="0.3">
      <c r="A19" s="20" t="str">
        <f>IF(ISNUMBER(S19),RANK(S19,$S$5:$S$24,0)+COUNTIF($S$5:$S19,S19)-1,"")</f>
        <v/>
      </c>
      <c r="B19" s="5"/>
      <c r="C19" s="5"/>
      <c r="D19" s="5"/>
      <c r="E19" s="32"/>
      <c r="F19" s="7"/>
      <c r="G19" s="5"/>
      <c r="H19" s="18"/>
      <c r="I19" s="8"/>
      <c r="J19" s="30">
        <f t="shared" si="0"/>
        <v>0</v>
      </c>
      <c r="K19" s="8"/>
      <c r="L19" s="30">
        <f t="shared" si="1"/>
        <v>0</v>
      </c>
      <c r="M19" s="8"/>
      <c r="N19" s="30">
        <f t="shared" si="2"/>
        <v>0</v>
      </c>
      <c r="O19" s="8"/>
      <c r="P19" s="30">
        <f t="shared" si="3"/>
        <v>0</v>
      </c>
      <c r="Q19" s="8"/>
      <c r="R19" s="30">
        <f t="shared" si="4"/>
        <v>0</v>
      </c>
      <c r="S19" s="4" t="str">
        <f t="shared" si="5"/>
        <v/>
      </c>
    </row>
    <row r="20" spans="1:19" ht="15.6" x14ac:dyDescent="0.3">
      <c r="A20" s="20" t="str">
        <f>IF(ISNUMBER(S20),RANK(S20,$S$5:$S$24,0)+COUNTIF($S$5:$S20,S20)-1,"")</f>
        <v/>
      </c>
      <c r="B20" s="5"/>
      <c r="C20" s="5"/>
      <c r="D20" s="5"/>
      <c r="E20" s="32"/>
      <c r="F20" s="7"/>
      <c r="G20" s="5"/>
      <c r="H20" s="18"/>
      <c r="I20" s="8"/>
      <c r="J20" s="30">
        <f t="shared" si="0"/>
        <v>0</v>
      </c>
      <c r="K20" s="8"/>
      <c r="L20" s="30">
        <f t="shared" si="1"/>
        <v>0</v>
      </c>
      <c r="M20" s="8"/>
      <c r="N20" s="30">
        <f t="shared" si="2"/>
        <v>0</v>
      </c>
      <c r="O20" s="8"/>
      <c r="P20" s="30">
        <f t="shared" si="3"/>
        <v>0</v>
      </c>
      <c r="Q20" s="8"/>
      <c r="R20" s="30">
        <f t="shared" si="4"/>
        <v>0</v>
      </c>
      <c r="S20" s="4" t="str">
        <f t="shared" si="5"/>
        <v/>
      </c>
    </row>
    <row r="21" spans="1:19" ht="15.6" x14ac:dyDescent="0.3">
      <c r="A21" s="20" t="str">
        <f>IF(ISNUMBER(S21),RANK(S21,$S$5:$S$24,0)+COUNTIF($S$5:$S21,S21)-1,"")</f>
        <v/>
      </c>
      <c r="B21" s="5"/>
      <c r="C21" s="5"/>
      <c r="D21" s="5"/>
      <c r="E21" s="32"/>
      <c r="F21" s="7"/>
      <c r="G21" s="5"/>
      <c r="H21" s="18"/>
      <c r="I21" s="8"/>
      <c r="J21" s="30">
        <f t="shared" si="0"/>
        <v>0</v>
      </c>
      <c r="K21" s="8"/>
      <c r="L21" s="30">
        <f t="shared" si="1"/>
        <v>0</v>
      </c>
      <c r="M21" s="8"/>
      <c r="N21" s="30">
        <f t="shared" si="2"/>
        <v>0</v>
      </c>
      <c r="O21" s="8"/>
      <c r="P21" s="30">
        <f t="shared" si="3"/>
        <v>0</v>
      </c>
      <c r="Q21" s="8"/>
      <c r="R21" s="30">
        <f t="shared" si="4"/>
        <v>0</v>
      </c>
      <c r="S21" s="4" t="str">
        <f t="shared" si="5"/>
        <v/>
      </c>
    </row>
    <row r="22" spans="1:19" ht="15.6" x14ac:dyDescent="0.3">
      <c r="A22" s="20" t="str">
        <f>IF(ISNUMBER(S22),RANK(S22,$S$5:$S$24,0)+COUNTIF($S$5:$S22,S22)-1,"")</f>
        <v/>
      </c>
      <c r="B22" s="5"/>
      <c r="C22" s="5"/>
      <c r="D22" s="5"/>
      <c r="E22" s="32"/>
      <c r="F22" s="7"/>
      <c r="G22" s="5"/>
      <c r="H22" s="18"/>
      <c r="I22" s="8"/>
      <c r="J22" s="30">
        <f t="shared" si="0"/>
        <v>0</v>
      </c>
      <c r="K22" s="8"/>
      <c r="L22" s="30">
        <f t="shared" si="1"/>
        <v>0</v>
      </c>
      <c r="M22" s="8"/>
      <c r="N22" s="30">
        <f t="shared" si="2"/>
        <v>0</v>
      </c>
      <c r="O22" s="8"/>
      <c r="P22" s="30">
        <f t="shared" si="3"/>
        <v>0</v>
      </c>
      <c r="Q22" s="8"/>
      <c r="R22" s="30">
        <f t="shared" si="4"/>
        <v>0</v>
      </c>
      <c r="S22" s="4" t="str">
        <f t="shared" si="5"/>
        <v/>
      </c>
    </row>
    <row r="23" spans="1:19" ht="15.6" x14ac:dyDescent="0.3">
      <c r="A23" s="20" t="str">
        <f>IF(ISNUMBER(S23),RANK(S23,$S$5:$S$24,0)+COUNTIF($S$5:$S23,S23)-1,"")</f>
        <v/>
      </c>
      <c r="B23" s="5"/>
      <c r="C23" s="5"/>
      <c r="D23" s="5"/>
      <c r="E23" s="32"/>
      <c r="F23" s="7"/>
      <c r="G23" s="5"/>
      <c r="H23" s="18"/>
      <c r="I23" s="8"/>
      <c r="J23" s="30">
        <f t="shared" si="0"/>
        <v>0</v>
      </c>
      <c r="K23" s="8"/>
      <c r="L23" s="30">
        <f t="shared" si="1"/>
        <v>0</v>
      </c>
      <c r="M23" s="8"/>
      <c r="N23" s="30">
        <f t="shared" si="2"/>
        <v>0</v>
      </c>
      <c r="O23" s="8"/>
      <c r="P23" s="30">
        <f t="shared" si="3"/>
        <v>0</v>
      </c>
      <c r="Q23" s="8"/>
      <c r="R23" s="30">
        <f t="shared" si="4"/>
        <v>0</v>
      </c>
      <c r="S23" s="4" t="str">
        <f t="shared" si="5"/>
        <v/>
      </c>
    </row>
    <row r="24" spans="1:19" ht="15.6" x14ac:dyDescent="0.3">
      <c r="A24" s="21" t="str">
        <f>IF(ISNUMBER(S24),RANK(S24,$S$5:$S$24,0)+COUNTIF($S$5:$S24,S24)-1,"")</f>
        <v/>
      </c>
      <c r="B24" s="5"/>
      <c r="C24" s="5"/>
      <c r="D24" s="5"/>
      <c r="E24" s="32"/>
      <c r="F24" s="7"/>
      <c r="G24" s="5"/>
      <c r="H24" s="19"/>
      <c r="I24" s="8"/>
      <c r="J24" s="30">
        <f t="shared" si="0"/>
        <v>0</v>
      </c>
      <c r="K24" s="8"/>
      <c r="L24" s="30">
        <f t="shared" si="1"/>
        <v>0</v>
      </c>
      <c r="M24" s="8"/>
      <c r="N24" s="30">
        <f t="shared" si="2"/>
        <v>0</v>
      </c>
      <c r="O24" s="8"/>
      <c r="P24" s="30">
        <f t="shared" si="3"/>
        <v>0</v>
      </c>
      <c r="Q24" s="8"/>
      <c r="R24" s="30">
        <f t="shared" si="4"/>
        <v>0</v>
      </c>
      <c r="S24" s="4" t="str">
        <f t="shared" si="5"/>
        <v/>
      </c>
    </row>
    <row r="25" spans="1:19" ht="15.6" x14ac:dyDescent="0.3">
      <c r="I25" s="15"/>
      <c r="J25" s="24"/>
    </row>
  </sheetData>
  <sheetProtection sheet="1" autoFilter="0"/>
  <autoFilter ref="D3:F4" xr:uid="{77A65266-5914-46F1-90E2-2FF73A3F00A9}"/>
  <mergeCells count="10">
    <mergeCell ref="H2:S2"/>
    <mergeCell ref="A1:S1"/>
    <mergeCell ref="B2:G2"/>
    <mergeCell ref="S3:S4"/>
    <mergeCell ref="F3:F4"/>
    <mergeCell ref="E3:E4"/>
    <mergeCell ref="B3:B4"/>
    <mergeCell ref="C3:C4"/>
    <mergeCell ref="G3:G4"/>
    <mergeCell ref="D3:D4"/>
  </mergeCells>
  <conditionalFormatting sqref="S5:S24">
    <cfRule type="containsBlanks" priority="1" stopIfTrue="1">
      <formula>LEN(TRIM(S5))=0</formula>
    </cfRule>
  </conditionalFormatting>
  <dataValidations count="3">
    <dataValidation type="list" allowBlank="1" showDropDown="1" showInputMessage="1" showErrorMessage="1" sqref="H5" xr:uid="{46157C23-DEA0-46BD-9190-7120A4BBEDB9}">
      <formula1>"1,2,3,4,5"</formula1>
    </dataValidation>
    <dataValidation allowBlank="1" showDropDown="1" showInputMessage="1" showErrorMessage="1" sqref="R5:R24" xr:uid="{D8C55AE5-C875-4F31-A0BA-E75694F4E1BD}"/>
    <dataValidation type="decimal" operator="greaterThan" allowBlank="1" showInputMessage="1" showErrorMessage="1" sqref="I4 K4 M4 O4 Q4" xr:uid="{558E909F-594A-4D7D-9DE5-38AEA53C90B9}">
      <formula1>0</formula1>
    </dataValidation>
  </dataValidation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cellIs" priority="246" operator="between" id="{74096E03-460F-4D8B-9845-AF9F46EBEF54}">
            <xm:f>'1 - Luokittelu ja raportti'!$E$31</xm:f>
            <xm:f>'1 - Luokittelu ja raportti'!$E$27</xm:f>
            <x14:dxf>
              <fill>
                <patternFill>
                  <bgColor rgb="FFFFC000"/>
                </patternFill>
              </fill>
            </x14:dxf>
          </x14:cfRule>
          <x14:cfRule type="expression" priority="247" id="{040EFF46-885F-4C48-A280-4EBD95698480}">
            <xm:f>AND(S5&lt;'1 - Luokittelu ja raportti'!$E$31,S5&gt;='1 - Luokittelu ja raportti'!$E$36)</xm:f>
            <x14:dxf>
              <fill>
                <patternFill>
                  <bgColor rgb="FFFFFF00"/>
                </patternFill>
              </fill>
            </x14:dxf>
          </x14:cfRule>
          <x14:cfRule type="cellIs" priority="248" operator="greaterThan" id="{992B5D41-7FD1-498F-B462-A7FE806D0020}">
            <xm:f>'1 - Luokittelu ja raportti'!$E$27</xm:f>
            <x14:dxf>
              <fill>
                <patternFill>
                  <bgColor rgb="FFFF0000"/>
                </patternFill>
              </fill>
            </x14:dxf>
          </x14:cfRule>
          <xm:sqref>S5:S24</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893DE0D0-60C2-4588-9BE7-9B56971E1A4F}">
          <x14:formula1>
            <xm:f>Parametrit!$D$2:$D$20</xm:f>
          </x14:formula1>
          <xm:sqref>E5:E24</xm:sqref>
        </x14:dataValidation>
        <x14:dataValidation type="list" allowBlank="1" showInputMessage="1" showErrorMessage="1" xr:uid="{A050B9F7-5A0F-49FC-8202-8FD816631D9C}">
          <x14:formula1>
            <xm:f>Parametrit!$B$2:$B$13</xm:f>
          </x14:formula1>
          <xm:sqref>F5:F24</xm:sqref>
        </x14:dataValidation>
        <x14:dataValidation type="list" allowBlank="1" showInputMessage="1" showErrorMessage="1" xr:uid="{0214B122-A199-46A7-AC58-78E0C13A04FA}">
          <x14:formula1>
            <xm:f>Parametrit!$A$2:$A$19</xm:f>
          </x14:formula1>
          <xm:sqref>Q3 K3 I3 M3 O3</xm:sqref>
        </x14:dataValidation>
        <x14:dataValidation type="list" allowBlank="1" showInputMessage="1" showErrorMessage="1" xr:uid="{F2BAA30D-589B-4F76-AE87-A22DA9C2E45C}">
          <x14:formula1>
            <xm:f>Parametrit!$E$2:$E$6</xm:f>
          </x14:formula1>
          <xm:sqref>I5:Q24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B6C10-CF93-4751-832A-6D39E7BBA1FA}">
  <sheetPr>
    <tabColor rgb="FFFFC000"/>
  </sheetPr>
  <dimension ref="A1:F21"/>
  <sheetViews>
    <sheetView workbookViewId="0">
      <selection activeCell="E2" sqref="E2"/>
    </sheetView>
  </sheetViews>
  <sheetFormatPr defaultRowHeight="14.4" x14ac:dyDescent="0.3"/>
  <cols>
    <col min="1" max="1" width="20.5546875" customWidth="1"/>
    <col min="2" max="3" width="21" customWidth="1"/>
    <col min="4" max="4" width="17.21875" customWidth="1"/>
    <col min="5" max="5" width="16.109375" bestFit="1" customWidth="1"/>
    <col min="6" max="6" width="44.6640625" customWidth="1"/>
  </cols>
  <sheetData>
    <row r="1" spans="1:6" ht="57.6" x14ac:dyDescent="0.3">
      <c r="A1" s="11" t="str">
        <f>'2 - Tuotokset'!B3</f>
        <v>Tuotoksen nimi
palvelu, tehtävä tai tuote</v>
      </c>
      <c r="B1" s="11" t="str">
        <f>'2 - Tuotokset'!D3</f>
        <v>Häiriön sietokyky  Kuinka pitkä häiriö voidaan sietää?</v>
      </c>
      <c r="C1" s="11" t="str">
        <f>'2 - Tuotokset'!E3</f>
        <v>Häiriön korjausaika (RTO) Missä ajassa tuotosta tulee voida jälleen toimittaa?</v>
      </c>
      <c r="D1" s="11" t="str">
        <f>'2 - Tuotokset'!S3</f>
        <v>Kokonaisvaikutus</v>
      </c>
      <c r="E1" s="12" t="s">
        <v>99</v>
      </c>
      <c r="F1" s="12" t="s">
        <v>0</v>
      </c>
    </row>
    <row r="2" spans="1:6" x14ac:dyDescent="0.3">
      <c r="A2" s="2" t="str">
        <f>IF(ISNA(MATCH(ROW()-1,'2 - Tuotokset'!$A$5:$A$24,0)),"",INDEX('2 - Tuotokset'!$B$5:$B$24,MATCH(ROW()-1,'2 - Tuotokset'!$A$5:$A$24,0)))</f>
        <v>Tehtävä C</v>
      </c>
      <c r="B2" s="33" t="str">
        <f>IF(ISNA(MATCH(ROW()-1,'2 - Tuotokset'!$A$5:$A$24,0)),"",INDEX('2 - Tuotokset'!$E$5:$E$24,MATCH(ROW()-1,'2 - Tuotokset'!$A$5:$A$24,0)))</f>
        <v>5 vrk</v>
      </c>
      <c r="C2" s="33" t="str">
        <f>IF(ISNA(MATCH(ROW()-1,'2 - Tuotokset'!$A$5:$A$24,0)),"",INDEX('2 - Tuotokset'!$E$5:$E$24,MATCH(ROW()-1,'2 - Tuotokset'!$A$5:$A$24,0)))</f>
        <v>5 vrk</v>
      </c>
      <c r="D2" s="23">
        <f>IF(ISNA(MATCH(ROW()-1,'2 - Tuotokset'!$A$5:$A$24,0)),"",INDEX('2 - Tuotokset'!$S$5:$S$24,MATCH(ROW()-1,'2 - Tuotokset'!$A$5:$A$24,0)))</f>
        <v>3</v>
      </c>
      <c r="E2" s="3">
        <f>IF(ISNUMBER(D2),IF(D2&gt;'1 - Luokittelu ja raportti'!$E$27,'1 - Luokittelu ja raportti'!$C$27,IF(D2&gt;'1 - Luokittelu ja raportti'!$E$31,'1 - Luokittelu ja raportti'!$C$31,IF(D2&gt;'1 - Luokittelu ja raportti'!$E$36,'1 - Luokittelu ja raportti'!$C$36,""))),"")</f>
        <v>2</v>
      </c>
      <c r="F2" s="13"/>
    </row>
    <row r="3" spans="1:6" x14ac:dyDescent="0.3">
      <c r="A3" s="2" t="str">
        <f>IF(ISNA(MATCH(ROW()-1,'2 - Tuotokset'!$A$5:$A$24,0)),"",INDEX('2 - Tuotokset'!$B$5:$B$24,MATCH(ROW()-1,'2 - Tuotokset'!$A$5:$A$24,0)))</f>
        <v>Palvelu B</v>
      </c>
      <c r="B3" s="33" t="str">
        <f>IF(ISNA(MATCH(ROW()-1,'2 - Tuotokset'!$A$5:$A$24,0)),"",INDEX('2 - Tuotokset'!$E$5:$E$24,MATCH(ROW()-1,'2 - Tuotokset'!$A$5:$A$24,0)))</f>
        <v>2 h</v>
      </c>
      <c r="C3" s="33" t="str">
        <f>IF(ISNA(MATCH(ROW()-1,'2 - Tuotokset'!$A$5:$A$24,0)),"",INDEX('2 - Tuotokset'!$E$5:$E$24,MATCH(ROW()-1,'2 - Tuotokset'!$A$5:$A$24,0)))</f>
        <v>2 h</v>
      </c>
      <c r="D3" s="23">
        <f>IF(ISNA(MATCH(ROW()-1,'2 - Tuotokset'!$A$5:$A$24,0)),"",INDEX('2 - Tuotokset'!$S$5:$S$24,MATCH(ROW()-1,'2 - Tuotokset'!$A$5:$A$24,0)))</f>
        <v>2.6</v>
      </c>
      <c r="E3" s="3">
        <f>IF(ISNUMBER(D3),IF(D3&gt;'1 - Luokittelu ja raportti'!$E$27,'1 - Luokittelu ja raportti'!$C$27,IF(D3&gt;'1 - Luokittelu ja raportti'!$E$31,'1 - Luokittelu ja raportti'!$C$31,IF(D3&gt;'1 - Luokittelu ja raportti'!$E$36,'1 - Luokittelu ja raportti'!$C$36,""))),"")</f>
        <v>2</v>
      </c>
      <c r="F3" s="13"/>
    </row>
    <row r="4" spans="1:6" x14ac:dyDescent="0.3">
      <c r="A4" s="2" t="str">
        <f>IF(ISNA(MATCH(ROW()-1,'2 - Tuotokset'!$A$5:$A$24,0)),"",INDEX('2 - Tuotokset'!$B$5:$B$24,MATCH(ROW()-1,'2 - Tuotokset'!$A$5:$A$24,0)))</f>
        <v>Tuote A</v>
      </c>
      <c r="B4" s="33" t="str">
        <f>IF(ISNA(MATCH(ROW()-1,'2 - Tuotokset'!$A$5:$A$24,0)),"",INDEX('2 - Tuotokset'!$E$5:$E$24,MATCH(ROW()-1,'2 - Tuotokset'!$A$5:$A$24,0)))</f>
        <v>24 h</v>
      </c>
      <c r="C4" s="33" t="str">
        <f>IF(ISNA(MATCH(ROW()-1,'2 - Tuotokset'!$A$5:$A$24,0)),"",INDEX('2 - Tuotokset'!$E$5:$E$24,MATCH(ROW()-1,'2 - Tuotokset'!$A$5:$A$24,0)))</f>
        <v>24 h</v>
      </c>
      <c r="D4" s="23">
        <f>IF(ISNA(MATCH(ROW()-1,'2 - Tuotokset'!$A$5:$A$24,0)),"",INDEX('2 - Tuotokset'!$S$5:$S$24,MATCH(ROW()-1,'2 - Tuotokset'!$A$5:$A$24,0)))</f>
        <v>1.9000000000000001</v>
      </c>
      <c r="E4" s="3">
        <f>IF(ISNUMBER(D4),IF(D4&gt;'1 - Luokittelu ja raportti'!$E$27,'1 - Luokittelu ja raportti'!$C$27,IF(D4&gt;'1 - Luokittelu ja raportti'!$E$31,'1 - Luokittelu ja raportti'!$C$31,IF(D4&gt;'1 - Luokittelu ja raportti'!$E$36,'1 - Luokittelu ja raportti'!$C$36,""))),"")</f>
        <v>3</v>
      </c>
      <c r="F4" s="13"/>
    </row>
    <row r="5" spans="1:6" x14ac:dyDescent="0.3">
      <c r="A5" s="2" t="str">
        <f>IF(ISNA(MATCH(ROW()-1,'2 - Tuotokset'!$A$5:$A$24,0)),"",INDEX('2 - Tuotokset'!$B$5:$B$24,MATCH(ROW()-1,'2 - Tuotokset'!$A$5:$A$24,0)))</f>
        <v/>
      </c>
      <c r="B5" s="33" t="str">
        <f>IF(ISNA(MATCH(ROW()-1,'2 - Tuotokset'!$A$5:$A$24,0)),"",INDEX('2 - Tuotokset'!$E$5:$E$24,MATCH(ROW()-1,'2 - Tuotokset'!$A$5:$A$24,0)))</f>
        <v/>
      </c>
      <c r="C5" s="33" t="str">
        <f>IF(ISNA(MATCH(ROW()-1,'2 - Tuotokset'!$A$5:$A$24,0)),"",INDEX('2 - Tuotokset'!$E$5:$E$24,MATCH(ROW()-1,'2 - Tuotokset'!$A$5:$A$24,0)))</f>
        <v/>
      </c>
      <c r="D5" s="23" t="str">
        <f>IF(ISNA(MATCH(ROW()-1,'2 - Tuotokset'!$A$5:$A$24,0)),"",INDEX('2 - Tuotokset'!$S$5:$S$24,MATCH(ROW()-1,'2 - Tuotokset'!$A$5:$A$24,0)))</f>
        <v/>
      </c>
      <c r="E5" s="3" t="str">
        <f>IF(ISNUMBER(D5),IF(D5&gt;'1 - Luokittelu ja raportti'!$E$27,'1 - Luokittelu ja raportti'!$C$27,IF(D5&gt;'1 - Luokittelu ja raportti'!$E$31,'1 - Luokittelu ja raportti'!$C$31,IF(D5&gt;'1 - Luokittelu ja raportti'!$E$36,'1 - Luokittelu ja raportti'!$C$36,""))),"")</f>
        <v/>
      </c>
      <c r="F5" s="13"/>
    </row>
    <row r="6" spans="1:6" x14ac:dyDescent="0.3">
      <c r="A6" s="2" t="str">
        <f>IF(ISNA(MATCH(ROW()-1,'2 - Tuotokset'!$A$5:$A$24,0)),"",INDEX('2 - Tuotokset'!$B$5:$B$24,MATCH(ROW()-1,'2 - Tuotokset'!$A$5:$A$24,0)))</f>
        <v/>
      </c>
      <c r="B6" s="33" t="str">
        <f>IF(ISNA(MATCH(ROW()-1,'2 - Tuotokset'!$A$5:$A$24,0)),"",INDEX('2 - Tuotokset'!$E$5:$E$24,MATCH(ROW()-1,'2 - Tuotokset'!$A$5:$A$24,0)))</f>
        <v/>
      </c>
      <c r="C6" s="33" t="str">
        <f>IF(ISNA(MATCH(ROW()-1,'2 - Tuotokset'!$A$5:$A$24,0)),"",INDEX('2 - Tuotokset'!$E$5:$E$24,MATCH(ROW()-1,'2 - Tuotokset'!$A$5:$A$24,0)))</f>
        <v/>
      </c>
      <c r="D6" s="23" t="str">
        <f>IF(ISNA(MATCH(ROW()-1,'2 - Tuotokset'!$A$5:$A$24,0)),"",INDEX('2 - Tuotokset'!$S$5:$S$24,MATCH(ROW()-1,'2 - Tuotokset'!$A$5:$A$24,0)))</f>
        <v/>
      </c>
      <c r="E6" s="3" t="str">
        <f>IF(ISNUMBER(D6),IF(D6&gt;'1 - Luokittelu ja raportti'!$E$27,'1 - Luokittelu ja raportti'!$C$27,IF(D6&gt;'1 - Luokittelu ja raportti'!$E$31,'1 - Luokittelu ja raportti'!$C$31,IF(D6&gt;'1 - Luokittelu ja raportti'!$E$36,'1 - Luokittelu ja raportti'!$C$36,""))),"")</f>
        <v/>
      </c>
      <c r="F6" s="13"/>
    </row>
    <row r="7" spans="1:6" x14ac:dyDescent="0.3">
      <c r="A7" s="2" t="str">
        <f>IF(ISNA(MATCH(ROW()-1,'2 - Tuotokset'!$A$5:$A$24,0)),"",INDEX('2 - Tuotokset'!$B$5:$B$24,MATCH(ROW()-1,'2 - Tuotokset'!$A$5:$A$24,0)))</f>
        <v/>
      </c>
      <c r="B7" s="33" t="str">
        <f>IF(ISNA(MATCH(ROW()-1,'2 - Tuotokset'!$A$5:$A$24,0)),"",INDEX('2 - Tuotokset'!$E$5:$E$24,MATCH(ROW()-1,'2 - Tuotokset'!$A$5:$A$24,0)))</f>
        <v/>
      </c>
      <c r="C7" s="33" t="str">
        <f>IF(ISNA(MATCH(ROW()-1,'2 - Tuotokset'!$A$5:$A$24,0)),"",INDEX('2 - Tuotokset'!$E$5:$E$24,MATCH(ROW()-1,'2 - Tuotokset'!$A$5:$A$24,0)))</f>
        <v/>
      </c>
      <c r="D7" s="23" t="str">
        <f>IF(ISNA(MATCH(ROW()-1,'2 - Tuotokset'!$A$5:$A$24,0)),"",INDEX('2 - Tuotokset'!$S$5:$S$24,MATCH(ROW()-1,'2 - Tuotokset'!$A$5:$A$24,0)))</f>
        <v/>
      </c>
      <c r="E7" s="3" t="str">
        <f>IF(ISNUMBER(D7),IF(D7&gt;'1 - Luokittelu ja raportti'!$E$27,'1 - Luokittelu ja raportti'!$C$27,IF(D7&gt;'1 - Luokittelu ja raportti'!$E$31,'1 - Luokittelu ja raportti'!$C$31,IF(D7&gt;'1 - Luokittelu ja raportti'!$E$36,'1 - Luokittelu ja raportti'!$C$36,""))),"")</f>
        <v/>
      </c>
      <c r="F7" s="13"/>
    </row>
    <row r="8" spans="1:6" x14ac:dyDescent="0.3">
      <c r="A8" s="2" t="str">
        <f>IF(ISNA(MATCH(ROW()-1,'2 - Tuotokset'!$A$5:$A$24,0)),"",INDEX('2 - Tuotokset'!$B$5:$B$24,MATCH(ROW()-1,'2 - Tuotokset'!$A$5:$A$24,0)))</f>
        <v/>
      </c>
      <c r="B8" s="33" t="str">
        <f>IF(ISNA(MATCH(ROW()-1,'2 - Tuotokset'!$A$5:$A$24,0)),"",INDEX('2 - Tuotokset'!$E$5:$E$24,MATCH(ROW()-1,'2 - Tuotokset'!$A$5:$A$24,0)))</f>
        <v/>
      </c>
      <c r="C8" s="33" t="str">
        <f>IF(ISNA(MATCH(ROW()-1,'2 - Tuotokset'!$A$5:$A$24,0)),"",INDEX('2 - Tuotokset'!$E$5:$E$24,MATCH(ROW()-1,'2 - Tuotokset'!$A$5:$A$24,0)))</f>
        <v/>
      </c>
      <c r="D8" s="23" t="str">
        <f>IF(ISNA(MATCH(ROW()-1,'2 - Tuotokset'!$A$5:$A$24,0)),"",INDEX('2 - Tuotokset'!$S$5:$S$24,MATCH(ROW()-1,'2 - Tuotokset'!$A$5:$A$24,0)))</f>
        <v/>
      </c>
      <c r="E8" s="3" t="str">
        <f>IF(ISNUMBER(D8),IF(D8&gt;'1 - Luokittelu ja raportti'!$E$27,'1 - Luokittelu ja raportti'!$C$27,IF(D8&gt;'1 - Luokittelu ja raportti'!$E$31,'1 - Luokittelu ja raportti'!$C$31,IF(D8&gt;'1 - Luokittelu ja raportti'!$E$36,'1 - Luokittelu ja raportti'!$C$36,""))),"")</f>
        <v/>
      </c>
      <c r="F8" s="13"/>
    </row>
    <row r="9" spans="1:6" x14ac:dyDescent="0.3">
      <c r="A9" s="2" t="str">
        <f>IF(ISNA(MATCH(ROW()-1,'2 - Tuotokset'!$A$5:$A$24,0)),"",INDEX('2 - Tuotokset'!$B$5:$B$24,MATCH(ROW()-1,'2 - Tuotokset'!$A$5:$A$24,0)))</f>
        <v/>
      </c>
      <c r="B9" s="33" t="str">
        <f>IF(ISNA(MATCH(ROW()-1,'2 - Tuotokset'!$A$5:$A$24,0)),"",INDEX('2 - Tuotokset'!$E$5:$E$24,MATCH(ROW()-1,'2 - Tuotokset'!$A$5:$A$24,0)))</f>
        <v/>
      </c>
      <c r="C9" s="33" t="str">
        <f>IF(ISNA(MATCH(ROW()-1,'2 - Tuotokset'!$A$5:$A$24,0)),"",INDEX('2 - Tuotokset'!$E$5:$E$24,MATCH(ROW()-1,'2 - Tuotokset'!$A$5:$A$24,0)))</f>
        <v/>
      </c>
      <c r="D9" s="23" t="str">
        <f>IF(ISNA(MATCH(ROW()-1,'2 - Tuotokset'!$A$5:$A$24,0)),"",INDEX('2 - Tuotokset'!$S$5:$S$24,MATCH(ROW()-1,'2 - Tuotokset'!$A$5:$A$24,0)))</f>
        <v/>
      </c>
      <c r="E9" s="3" t="str">
        <f>IF(ISNUMBER(D9),IF(D9&gt;'1 - Luokittelu ja raportti'!$E$27,'1 - Luokittelu ja raportti'!$C$27,IF(D9&gt;'1 - Luokittelu ja raportti'!$E$31,'1 - Luokittelu ja raportti'!$C$31,IF(D9&gt;'1 - Luokittelu ja raportti'!$E$36,'1 - Luokittelu ja raportti'!$C$36,""))),"")</f>
        <v/>
      </c>
      <c r="F9" s="13"/>
    </row>
    <row r="10" spans="1:6" x14ac:dyDescent="0.3">
      <c r="A10" s="2" t="str">
        <f>IF(ISNA(MATCH(ROW()-1,'2 - Tuotokset'!$A$5:$A$24,0)),"",INDEX('2 - Tuotokset'!$B$5:$B$24,MATCH(ROW()-1,'2 - Tuotokset'!$A$5:$A$24,0)))</f>
        <v/>
      </c>
      <c r="B10" s="33" t="str">
        <f>IF(ISNA(MATCH(ROW()-1,'2 - Tuotokset'!$A$5:$A$24,0)),"",INDEX('2 - Tuotokset'!$E$5:$E$24,MATCH(ROW()-1,'2 - Tuotokset'!$A$5:$A$24,0)))</f>
        <v/>
      </c>
      <c r="C10" s="33" t="str">
        <f>IF(ISNA(MATCH(ROW()-1,'2 - Tuotokset'!$A$5:$A$24,0)),"",INDEX('2 - Tuotokset'!$E$5:$E$24,MATCH(ROW()-1,'2 - Tuotokset'!$A$5:$A$24,0)))</f>
        <v/>
      </c>
      <c r="D10" s="23" t="str">
        <f>IF(ISNA(MATCH(ROW()-1,'2 - Tuotokset'!$A$5:$A$24,0)),"",INDEX('2 - Tuotokset'!$S$5:$S$24,MATCH(ROW()-1,'2 - Tuotokset'!$A$5:$A$24,0)))</f>
        <v/>
      </c>
      <c r="E10" s="3" t="str">
        <f>IF(ISNUMBER(D10),IF(D10&gt;'1 - Luokittelu ja raportti'!$E$27,'1 - Luokittelu ja raportti'!$C$27,IF(D10&gt;'1 - Luokittelu ja raportti'!$E$31,'1 - Luokittelu ja raportti'!$C$31,IF(D10&gt;'1 - Luokittelu ja raportti'!$E$36,'1 - Luokittelu ja raportti'!$C$36,""))),"")</f>
        <v/>
      </c>
      <c r="F10" s="13"/>
    </row>
    <row r="11" spans="1:6" x14ac:dyDescent="0.3">
      <c r="A11" s="2" t="str">
        <f>IF(ISNA(MATCH(ROW()-1,'2 - Tuotokset'!$A$5:$A$24,0)),"",INDEX('2 - Tuotokset'!$B$5:$B$24,MATCH(ROW()-1,'2 - Tuotokset'!$A$5:$A$24,0)))</f>
        <v/>
      </c>
      <c r="B11" s="33" t="str">
        <f>IF(ISNA(MATCH(ROW()-1,'2 - Tuotokset'!$A$5:$A$24,0)),"",INDEX('2 - Tuotokset'!$E$5:$E$24,MATCH(ROW()-1,'2 - Tuotokset'!$A$5:$A$24,0)))</f>
        <v/>
      </c>
      <c r="C11" s="33" t="str">
        <f>IF(ISNA(MATCH(ROW()-1,'2 - Tuotokset'!$A$5:$A$24,0)),"",INDEX('2 - Tuotokset'!$E$5:$E$24,MATCH(ROW()-1,'2 - Tuotokset'!$A$5:$A$24,0)))</f>
        <v/>
      </c>
      <c r="D11" s="23" t="str">
        <f>IF(ISNA(MATCH(ROW()-1,'2 - Tuotokset'!$A$5:$A$24,0)),"",INDEX('2 - Tuotokset'!$S$5:$S$24,MATCH(ROW()-1,'2 - Tuotokset'!$A$5:$A$24,0)))</f>
        <v/>
      </c>
      <c r="E11" s="3" t="str">
        <f>IF(ISNUMBER(D11),IF(D11&gt;'1 - Luokittelu ja raportti'!$E$27,'1 - Luokittelu ja raportti'!$C$27,IF(D11&gt;'1 - Luokittelu ja raportti'!$E$31,'1 - Luokittelu ja raportti'!$C$31,IF(D11&gt;'1 - Luokittelu ja raportti'!$E$36,'1 - Luokittelu ja raportti'!$C$36,""))),"")</f>
        <v/>
      </c>
      <c r="F11" s="13"/>
    </row>
    <row r="12" spans="1:6" x14ac:dyDescent="0.3">
      <c r="A12" s="2" t="str">
        <f>IF(ISNA(MATCH(ROW()-1,'2 - Tuotokset'!$A$5:$A$24,0)),"",INDEX('2 - Tuotokset'!$B$5:$B$24,MATCH(ROW()-1,'2 - Tuotokset'!$A$5:$A$24,0)))</f>
        <v/>
      </c>
      <c r="B12" s="33" t="str">
        <f>IF(ISNA(MATCH(ROW()-1,'2 - Tuotokset'!$A$5:$A$24,0)),"",INDEX('2 - Tuotokset'!$E$5:$E$24,MATCH(ROW()-1,'2 - Tuotokset'!$A$5:$A$24,0)))</f>
        <v/>
      </c>
      <c r="C12" s="33" t="str">
        <f>IF(ISNA(MATCH(ROW()-1,'2 - Tuotokset'!$A$5:$A$24,0)),"",INDEX('2 - Tuotokset'!$E$5:$E$24,MATCH(ROW()-1,'2 - Tuotokset'!$A$5:$A$24,0)))</f>
        <v/>
      </c>
      <c r="D12" s="23" t="str">
        <f>IF(ISNA(MATCH(ROW()-1,'2 - Tuotokset'!$A$5:$A$24,0)),"",INDEX('2 - Tuotokset'!$S$5:$S$24,MATCH(ROW()-1,'2 - Tuotokset'!$A$5:$A$24,0)))</f>
        <v/>
      </c>
      <c r="E12" s="3" t="str">
        <f>IF(ISNUMBER(D12),IF(D12&gt;'1 - Luokittelu ja raportti'!$E$27,'1 - Luokittelu ja raportti'!$C$27,IF(D12&gt;'1 - Luokittelu ja raportti'!$E$31,'1 - Luokittelu ja raportti'!$C$31,IF(D12&gt;'1 - Luokittelu ja raportti'!$E$36,'1 - Luokittelu ja raportti'!$C$36,""))),"")</f>
        <v/>
      </c>
      <c r="F12" s="13"/>
    </row>
    <row r="13" spans="1:6" x14ac:dyDescent="0.3">
      <c r="A13" s="2" t="str">
        <f>IF(ISNA(MATCH(ROW()-1,'2 - Tuotokset'!$A$5:$A$24,0)),"",INDEX('2 - Tuotokset'!$B$5:$B$24,MATCH(ROW()-1,'2 - Tuotokset'!$A$5:$A$24,0)))</f>
        <v/>
      </c>
      <c r="B13" s="33" t="str">
        <f>IF(ISNA(MATCH(ROW()-1,'2 - Tuotokset'!$A$5:$A$24,0)),"",INDEX('2 - Tuotokset'!$E$5:$E$24,MATCH(ROW()-1,'2 - Tuotokset'!$A$5:$A$24,0)))</f>
        <v/>
      </c>
      <c r="C13" s="33" t="str">
        <f>IF(ISNA(MATCH(ROW()-1,'2 - Tuotokset'!$A$5:$A$24,0)),"",INDEX('2 - Tuotokset'!$E$5:$E$24,MATCH(ROW()-1,'2 - Tuotokset'!$A$5:$A$24,0)))</f>
        <v/>
      </c>
      <c r="D13" s="23" t="str">
        <f>IF(ISNA(MATCH(ROW()-1,'2 - Tuotokset'!$A$5:$A$24,0)),"",INDEX('2 - Tuotokset'!$S$5:$S$24,MATCH(ROW()-1,'2 - Tuotokset'!$A$5:$A$24,0)))</f>
        <v/>
      </c>
      <c r="E13" s="3" t="str">
        <f>IF(ISNUMBER(D13),IF(D13&gt;'1 - Luokittelu ja raportti'!$E$27,'1 - Luokittelu ja raportti'!$C$27,IF(D13&gt;'1 - Luokittelu ja raportti'!$E$31,'1 - Luokittelu ja raportti'!$C$31,IF(D13&gt;'1 - Luokittelu ja raportti'!$E$36,'1 - Luokittelu ja raportti'!$C$36,""))),"")</f>
        <v/>
      </c>
      <c r="F13" s="13"/>
    </row>
    <row r="14" spans="1:6" x14ac:dyDescent="0.3">
      <c r="A14" s="2" t="str">
        <f>IF(ISNA(MATCH(ROW()-1,'2 - Tuotokset'!$A$5:$A$24,0)),"",INDEX('2 - Tuotokset'!$B$5:$B$24,MATCH(ROW()-1,'2 - Tuotokset'!$A$5:$A$24,0)))</f>
        <v/>
      </c>
      <c r="B14" s="33" t="str">
        <f>IF(ISNA(MATCH(ROW()-1,'2 - Tuotokset'!$A$5:$A$24,0)),"",INDEX('2 - Tuotokset'!$E$5:$E$24,MATCH(ROW()-1,'2 - Tuotokset'!$A$5:$A$24,0)))</f>
        <v/>
      </c>
      <c r="C14" s="33" t="str">
        <f>IF(ISNA(MATCH(ROW()-1,'2 - Tuotokset'!$A$5:$A$24,0)),"",INDEX('2 - Tuotokset'!$E$5:$E$24,MATCH(ROW()-1,'2 - Tuotokset'!$A$5:$A$24,0)))</f>
        <v/>
      </c>
      <c r="D14" s="23" t="str">
        <f>IF(ISNA(MATCH(ROW()-1,'2 - Tuotokset'!$A$5:$A$24,0)),"",INDEX('2 - Tuotokset'!$S$5:$S$24,MATCH(ROW()-1,'2 - Tuotokset'!$A$5:$A$24,0)))</f>
        <v/>
      </c>
      <c r="E14" s="3" t="str">
        <f>IF(ISNUMBER(D14),IF(D14&gt;'1 - Luokittelu ja raportti'!$E$27,'1 - Luokittelu ja raportti'!$C$27,IF(D14&gt;'1 - Luokittelu ja raportti'!$E$31,'1 - Luokittelu ja raportti'!$C$31,IF(D14&gt;'1 - Luokittelu ja raportti'!$E$36,'1 - Luokittelu ja raportti'!$C$36,""))),"")</f>
        <v/>
      </c>
      <c r="F14" s="13"/>
    </row>
    <row r="15" spans="1:6" x14ac:dyDescent="0.3">
      <c r="A15" s="2" t="str">
        <f>IF(ISNA(MATCH(ROW()-1,'2 - Tuotokset'!$A$5:$A$24,0)),"",INDEX('2 - Tuotokset'!$B$5:$B$24,MATCH(ROW()-1,'2 - Tuotokset'!$A$5:$A$24,0)))</f>
        <v/>
      </c>
      <c r="B15" s="33" t="str">
        <f>IF(ISNA(MATCH(ROW()-1,'2 - Tuotokset'!$A$5:$A$24,0)),"",INDEX('2 - Tuotokset'!$E$5:$E$24,MATCH(ROW()-1,'2 - Tuotokset'!$A$5:$A$24,0)))</f>
        <v/>
      </c>
      <c r="C15" s="33" t="str">
        <f>IF(ISNA(MATCH(ROW()-1,'2 - Tuotokset'!$A$5:$A$24,0)),"",INDEX('2 - Tuotokset'!$E$5:$E$24,MATCH(ROW()-1,'2 - Tuotokset'!$A$5:$A$24,0)))</f>
        <v/>
      </c>
      <c r="D15" s="23" t="str">
        <f>IF(ISNA(MATCH(ROW()-1,'2 - Tuotokset'!$A$5:$A$24,0)),"",INDEX('2 - Tuotokset'!$S$5:$S$24,MATCH(ROW()-1,'2 - Tuotokset'!$A$5:$A$24,0)))</f>
        <v/>
      </c>
      <c r="E15" s="3" t="str">
        <f>IF(ISNUMBER(D15),IF(D15&gt;'1 - Luokittelu ja raportti'!$E$27,'1 - Luokittelu ja raportti'!$C$27,IF(D15&gt;'1 - Luokittelu ja raportti'!$E$31,'1 - Luokittelu ja raportti'!$C$31,IF(D15&gt;'1 - Luokittelu ja raportti'!$E$36,'1 - Luokittelu ja raportti'!$C$36,""))),"")</f>
        <v/>
      </c>
      <c r="F15" s="13"/>
    </row>
    <row r="16" spans="1:6" x14ac:dyDescent="0.3">
      <c r="A16" s="2" t="str">
        <f>IF(ISNA(MATCH(ROW()-1,'2 - Tuotokset'!$A$5:$A$24,0)),"",INDEX('2 - Tuotokset'!$B$5:$B$24,MATCH(ROW()-1,'2 - Tuotokset'!$A$5:$A$24,0)))</f>
        <v/>
      </c>
      <c r="B16" s="33" t="str">
        <f>IF(ISNA(MATCH(ROW()-1,'2 - Tuotokset'!$A$5:$A$24,0)),"",INDEX('2 - Tuotokset'!$E$5:$E$24,MATCH(ROW()-1,'2 - Tuotokset'!$A$5:$A$24,0)))</f>
        <v/>
      </c>
      <c r="C16" s="33" t="str">
        <f>IF(ISNA(MATCH(ROW()-1,'2 - Tuotokset'!$A$5:$A$24,0)),"",INDEX('2 - Tuotokset'!$E$5:$E$24,MATCH(ROW()-1,'2 - Tuotokset'!$A$5:$A$24,0)))</f>
        <v/>
      </c>
      <c r="D16" s="23" t="str">
        <f>IF(ISNA(MATCH(ROW()-1,'2 - Tuotokset'!$A$5:$A$24,0)),"",INDEX('2 - Tuotokset'!$S$5:$S$24,MATCH(ROW()-1,'2 - Tuotokset'!$A$5:$A$24,0)))</f>
        <v/>
      </c>
      <c r="E16" s="3" t="str">
        <f>IF(ISNUMBER(D16),IF(D16&gt;'1 - Luokittelu ja raportti'!$E$27,'1 - Luokittelu ja raportti'!$C$27,IF(D16&gt;'1 - Luokittelu ja raportti'!$E$31,'1 - Luokittelu ja raportti'!$C$31,IF(D16&gt;'1 - Luokittelu ja raportti'!$E$36,'1 - Luokittelu ja raportti'!$C$36,""))),"")</f>
        <v/>
      </c>
      <c r="F16" s="13"/>
    </row>
    <row r="17" spans="1:6" x14ac:dyDescent="0.3">
      <c r="A17" s="2" t="str">
        <f>IF(ISNA(MATCH(ROW()-1,'2 - Tuotokset'!$A$5:$A$24,0)),"",INDEX('2 - Tuotokset'!$B$5:$B$24,MATCH(ROW()-1,'2 - Tuotokset'!$A$5:$A$24,0)))</f>
        <v/>
      </c>
      <c r="B17" s="33" t="str">
        <f>IF(ISNA(MATCH(ROW()-1,'2 - Tuotokset'!$A$5:$A$24,0)),"",INDEX('2 - Tuotokset'!$E$5:$E$24,MATCH(ROW()-1,'2 - Tuotokset'!$A$5:$A$24,0)))</f>
        <v/>
      </c>
      <c r="C17" s="33" t="str">
        <f>IF(ISNA(MATCH(ROW()-1,'2 - Tuotokset'!$A$5:$A$24,0)),"",INDEX('2 - Tuotokset'!$E$5:$E$24,MATCH(ROW()-1,'2 - Tuotokset'!$A$5:$A$24,0)))</f>
        <v/>
      </c>
      <c r="D17" s="23" t="str">
        <f>IF(ISNA(MATCH(ROW()-1,'2 - Tuotokset'!$A$5:$A$24,0)),"",INDEX('2 - Tuotokset'!$S$5:$S$24,MATCH(ROW()-1,'2 - Tuotokset'!$A$5:$A$24,0)))</f>
        <v/>
      </c>
      <c r="E17" s="3" t="str">
        <f>IF(ISNUMBER(D17),IF(D17&gt;'1 - Luokittelu ja raportti'!$E$27,'1 - Luokittelu ja raportti'!$C$27,IF(D17&gt;'1 - Luokittelu ja raportti'!$E$31,'1 - Luokittelu ja raportti'!$C$31,IF(D17&gt;'1 - Luokittelu ja raportti'!$E$36,'1 - Luokittelu ja raportti'!$C$36,""))),"")</f>
        <v/>
      </c>
      <c r="F17" s="13"/>
    </row>
    <row r="18" spans="1:6" x14ac:dyDescent="0.3">
      <c r="A18" s="2" t="str">
        <f>IF(ISNA(MATCH(ROW()-1,'2 - Tuotokset'!$A$5:$A$24,0)),"",INDEX('2 - Tuotokset'!$B$5:$B$24,MATCH(ROW()-1,'2 - Tuotokset'!$A$5:$A$24,0)))</f>
        <v/>
      </c>
      <c r="B18" s="33" t="str">
        <f>IF(ISNA(MATCH(ROW()-1,'2 - Tuotokset'!$A$5:$A$24,0)),"",INDEX('2 - Tuotokset'!$E$5:$E$24,MATCH(ROW()-1,'2 - Tuotokset'!$A$5:$A$24,0)))</f>
        <v/>
      </c>
      <c r="C18" s="33" t="str">
        <f>IF(ISNA(MATCH(ROW()-1,'2 - Tuotokset'!$A$5:$A$24,0)),"",INDEX('2 - Tuotokset'!$E$5:$E$24,MATCH(ROW()-1,'2 - Tuotokset'!$A$5:$A$24,0)))</f>
        <v/>
      </c>
      <c r="D18" s="23" t="str">
        <f>IF(ISNA(MATCH(ROW()-1,'2 - Tuotokset'!$A$5:$A$24,0)),"",INDEX('2 - Tuotokset'!$S$5:$S$24,MATCH(ROW()-1,'2 - Tuotokset'!$A$5:$A$24,0)))</f>
        <v/>
      </c>
      <c r="E18" s="3" t="str">
        <f>IF(ISNUMBER(D18),IF(D18&gt;'1 - Luokittelu ja raportti'!$E$27,'1 - Luokittelu ja raportti'!$C$27,IF(D18&gt;'1 - Luokittelu ja raportti'!$E$31,'1 - Luokittelu ja raportti'!$C$31,IF(D18&gt;'1 - Luokittelu ja raportti'!$E$36,'1 - Luokittelu ja raportti'!$C$36,""))),"")</f>
        <v/>
      </c>
      <c r="F18" s="13"/>
    </row>
    <row r="19" spans="1:6" x14ac:dyDescent="0.3">
      <c r="A19" s="2" t="str">
        <f>IF(ISNA(MATCH(ROW()-1,'2 - Tuotokset'!$A$5:$A$24,0)),"",INDEX('2 - Tuotokset'!$B$5:$B$24,MATCH(ROW()-1,'2 - Tuotokset'!$A$5:$A$24,0)))</f>
        <v/>
      </c>
      <c r="B19" s="33" t="str">
        <f>IF(ISNA(MATCH(ROW()-1,'2 - Tuotokset'!$A$5:$A$24,0)),"",INDEX('2 - Tuotokset'!$E$5:$E$24,MATCH(ROW()-1,'2 - Tuotokset'!$A$5:$A$24,0)))</f>
        <v/>
      </c>
      <c r="C19" s="33" t="str">
        <f>IF(ISNA(MATCH(ROW()-1,'2 - Tuotokset'!$A$5:$A$24,0)),"",INDEX('2 - Tuotokset'!$E$5:$E$24,MATCH(ROW()-1,'2 - Tuotokset'!$A$5:$A$24,0)))</f>
        <v/>
      </c>
      <c r="D19" s="23" t="str">
        <f>IF(ISNA(MATCH(ROW()-1,'2 - Tuotokset'!$A$5:$A$24,0)),"",INDEX('2 - Tuotokset'!$S$5:$S$24,MATCH(ROW()-1,'2 - Tuotokset'!$A$5:$A$24,0)))</f>
        <v/>
      </c>
      <c r="E19" s="3" t="str">
        <f>IF(ISNUMBER(D19),IF(D19&gt;'1 - Luokittelu ja raportti'!$E$27,'1 - Luokittelu ja raportti'!$C$27,IF(D19&gt;'1 - Luokittelu ja raportti'!$E$31,'1 - Luokittelu ja raportti'!$C$31,IF(D19&gt;'1 - Luokittelu ja raportti'!$E$36,'1 - Luokittelu ja raportti'!$C$36,""))),"")</f>
        <v/>
      </c>
      <c r="F19" s="13"/>
    </row>
    <row r="20" spans="1:6" x14ac:dyDescent="0.3">
      <c r="A20" s="2" t="str">
        <f>IF(ISNA(MATCH(ROW()-1,'2 - Tuotokset'!$A$5:$A$24,0)),"",INDEX('2 - Tuotokset'!$B$5:$B$24,MATCH(ROW()-1,'2 - Tuotokset'!$A$5:$A$24,0)))</f>
        <v/>
      </c>
      <c r="B20" s="33" t="str">
        <f>IF(ISNA(MATCH(ROW()-1,'2 - Tuotokset'!$A$5:$A$24,0)),"",INDEX('2 - Tuotokset'!$E$5:$E$24,MATCH(ROW()-1,'2 - Tuotokset'!$A$5:$A$24,0)))</f>
        <v/>
      </c>
      <c r="C20" s="33" t="str">
        <f>IF(ISNA(MATCH(ROW()-1,'2 - Tuotokset'!$A$5:$A$24,0)),"",INDEX('2 - Tuotokset'!$E$5:$E$24,MATCH(ROW()-1,'2 - Tuotokset'!$A$5:$A$24,0)))</f>
        <v/>
      </c>
      <c r="D20" s="23" t="str">
        <f>IF(ISNA(MATCH(ROW()-1,'2 - Tuotokset'!$A$5:$A$24,0)),"",INDEX('2 - Tuotokset'!$S$5:$S$24,MATCH(ROW()-1,'2 - Tuotokset'!$A$5:$A$24,0)))</f>
        <v/>
      </c>
      <c r="E20" s="3" t="str">
        <f>IF(ISNUMBER(D20),IF(D20&gt;'1 - Luokittelu ja raportti'!$E$27,'1 - Luokittelu ja raportti'!$C$27,IF(D20&gt;'1 - Luokittelu ja raportti'!$E$31,'1 - Luokittelu ja raportti'!$C$31,IF(D20&gt;'1 - Luokittelu ja raportti'!$E$36,'1 - Luokittelu ja raportti'!$C$36,""))),"")</f>
        <v/>
      </c>
      <c r="F20" s="13"/>
    </row>
    <row r="21" spans="1:6" x14ac:dyDescent="0.3">
      <c r="A21" s="2" t="str">
        <f>IF(ISNA(MATCH(ROW()-1,'2 - Tuotokset'!$A$5:$A$24,0)),"",INDEX('2 - Tuotokset'!$B$5:$B$24,MATCH(ROW()-1,'2 - Tuotokset'!$A$5:$A$24,0)))</f>
        <v/>
      </c>
      <c r="B21" s="33" t="str">
        <f>IF(ISNA(MATCH(ROW()-1,'2 - Tuotokset'!$A$5:$A$24,0)),"",INDEX('2 - Tuotokset'!$E$5:$E$24,MATCH(ROW()-1,'2 - Tuotokset'!$A$5:$A$24,0)))</f>
        <v/>
      </c>
      <c r="C21" s="33" t="str">
        <f>IF(ISNA(MATCH(ROW()-1,'2 - Tuotokset'!$A$5:$A$24,0)),"",INDEX('2 - Tuotokset'!$E$5:$E$24,MATCH(ROW()-1,'2 - Tuotokset'!$A$5:$A$24,0)))</f>
        <v/>
      </c>
      <c r="D21" s="23" t="str">
        <f>IF(ISNA(MATCH(ROW()-1,'2 - Tuotokset'!$A$5:$A$24,0)),"",INDEX('2 - Tuotokset'!$S$5:$S$24,MATCH(ROW()-1,'2 - Tuotokset'!$A$5:$A$24,0)))</f>
        <v/>
      </c>
      <c r="E21" s="3" t="str">
        <f>IF(ISNUMBER(D21),IF(D21&gt;'1 - Luokittelu ja raportti'!$E$27,'1 - Luokittelu ja raportti'!$C$27,IF(D21&gt;'1 - Luokittelu ja raportti'!$E$31,'1 - Luokittelu ja raportti'!$C$31,IF(D21&gt;'1 - Luokittelu ja raportti'!$E$36,'1 - Luokittelu ja raportti'!$C$36,""))),"")</f>
        <v/>
      </c>
      <c r="F21" s="13"/>
    </row>
  </sheetData>
  <sheetProtection autoFilter="0"/>
  <autoFilter ref="A1:E21" xr:uid="{3B1C5A72-1FB3-4316-AB07-A0FFA72ACA76}"/>
  <conditionalFormatting sqref="E2:E21">
    <cfRule type="cellIs" dxfId="222" priority="1" operator="equal">
      <formula>3</formula>
    </cfRule>
    <cfRule type="cellIs" dxfId="221" priority="2" operator="equal">
      <formula>2</formula>
    </cfRule>
    <cfRule type="cellIs" dxfId="220" priority="3" operator="equal">
      <formula>1</formula>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E8450-E6B5-446D-8928-49B8A8F0E2EB}">
  <sheetPr>
    <tabColor theme="4"/>
  </sheetPr>
  <dimension ref="A1:AE105"/>
  <sheetViews>
    <sheetView zoomScale="70" zoomScaleNormal="70" workbookViewId="0">
      <pane xSplit="2" ySplit="3" topLeftCell="C4" activePane="bottomRight" state="frozen"/>
      <selection pane="topRight" activeCell="C1" sqref="C1"/>
      <selection pane="bottomLeft" activeCell="A4" sqref="A4"/>
      <selection pane="bottomRight" activeCell="V13" sqref="V13"/>
    </sheetView>
  </sheetViews>
  <sheetFormatPr defaultRowHeight="14.4" x14ac:dyDescent="0.3"/>
  <cols>
    <col min="1" max="1" width="3.5546875" customWidth="1"/>
    <col min="2" max="3" width="24.77734375" style="27" customWidth="1"/>
    <col min="4" max="4" width="18.88671875" bestFit="1" customWidth="1"/>
    <col min="5" max="5" width="18.88671875" customWidth="1"/>
    <col min="6" max="7" width="21.77734375" customWidth="1"/>
    <col min="8" max="8" width="38.6640625" bestFit="1" customWidth="1"/>
    <col min="9" max="9" width="7.44140625" bestFit="1" customWidth="1"/>
    <col min="10" max="29" width="4" bestFit="1" customWidth="1"/>
    <col min="30" max="30" width="4" customWidth="1"/>
    <col min="31" max="31" width="17.88671875" bestFit="1" customWidth="1"/>
  </cols>
  <sheetData>
    <row r="1" spans="1:31" ht="15.6" x14ac:dyDescent="0.3">
      <c r="A1" s="127" t="s">
        <v>17</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9"/>
    </row>
    <row r="2" spans="1:31" ht="15.6" x14ac:dyDescent="0.3">
      <c r="A2" s="50"/>
      <c r="B2" s="139"/>
      <c r="C2" s="139"/>
      <c r="D2" s="131"/>
      <c r="E2" s="131"/>
      <c r="F2" s="131"/>
      <c r="G2" s="131"/>
      <c r="H2" s="131"/>
      <c r="I2" s="137" t="s">
        <v>18</v>
      </c>
      <c r="J2" s="137"/>
      <c r="K2" s="137"/>
      <c r="L2" s="137"/>
      <c r="M2" s="137"/>
      <c r="N2" s="137"/>
      <c r="O2" s="137"/>
      <c r="P2" s="137"/>
      <c r="Q2" s="137"/>
      <c r="R2" s="137"/>
      <c r="S2" s="137"/>
      <c r="T2" s="137"/>
      <c r="U2" s="137"/>
      <c r="V2" s="137"/>
      <c r="W2" s="137"/>
      <c r="X2" s="137"/>
      <c r="Y2" s="137"/>
      <c r="Z2" s="137"/>
      <c r="AA2" s="137"/>
      <c r="AB2" s="137"/>
      <c r="AC2" s="137"/>
      <c r="AD2" s="137"/>
      <c r="AE2" s="138"/>
    </row>
    <row r="3" spans="1:31" ht="131.4" customHeight="1" x14ac:dyDescent="0.3">
      <c r="A3" s="9"/>
      <c r="B3" s="60" t="s">
        <v>130</v>
      </c>
      <c r="C3" s="60" t="s">
        <v>93</v>
      </c>
      <c r="D3" s="61" t="s">
        <v>116</v>
      </c>
      <c r="E3" s="60" t="s">
        <v>72</v>
      </c>
      <c r="F3" s="61" t="s">
        <v>115</v>
      </c>
      <c r="G3" s="61" t="s">
        <v>13</v>
      </c>
      <c r="H3" s="61" t="s">
        <v>117</v>
      </c>
      <c r="I3" s="51" t="s">
        <v>8</v>
      </c>
      <c r="J3" s="57" t="str">
        <f>IF(ISBLANK('2 - Tuotokset'!B5),"",'2 - Tuotokset'!B5)</f>
        <v>Tuote A</v>
      </c>
      <c r="K3" s="57" t="str">
        <f>IF(ISBLANK('2 - Tuotokset'!B6),"",'2 - Tuotokset'!B6)</f>
        <v>Palvelu B</v>
      </c>
      <c r="L3" s="57" t="str">
        <f>IF(ISBLANK('2 - Tuotokset'!B7),"",'2 - Tuotokset'!B7)</f>
        <v>Tehtävä C</v>
      </c>
      <c r="M3" s="57" t="str">
        <f>IF(ISBLANK('2 - Tuotokset'!B8),"",'2 - Tuotokset'!B8)</f>
        <v/>
      </c>
      <c r="N3" s="57" t="str">
        <f>IF(ISBLANK('2 - Tuotokset'!B9),"",'2 - Tuotokset'!B9)</f>
        <v/>
      </c>
      <c r="O3" s="57" t="str">
        <f>IF(ISBLANK('2 - Tuotokset'!B10),"",'2 - Tuotokset'!B10)</f>
        <v/>
      </c>
      <c r="P3" s="57" t="str">
        <f>IF(ISBLANK('2 - Tuotokset'!B11),"",'2 - Tuotokset'!B11)</f>
        <v/>
      </c>
      <c r="Q3" s="57" t="str">
        <f>IF(ISBLANK('2 - Tuotokset'!B12),"",'2 - Tuotokset'!B12)</f>
        <v/>
      </c>
      <c r="R3" s="57" t="str">
        <f>IF(ISBLANK('2 - Tuotokset'!B13),"",'2 - Tuotokset'!B13)</f>
        <v/>
      </c>
      <c r="S3" s="57" t="str">
        <f>IF(ISBLANK('2 - Tuotokset'!B14),"",'2 - Tuotokset'!B14)</f>
        <v/>
      </c>
      <c r="T3" s="57" t="str">
        <f>IF(ISBLANK('2 - Tuotokset'!B15),"",'2 - Tuotokset'!B15)</f>
        <v/>
      </c>
      <c r="U3" s="57" t="str">
        <f>IF(ISBLANK('2 - Tuotokset'!B16),"",'2 - Tuotokset'!B16)</f>
        <v/>
      </c>
      <c r="V3" s="57" t="str">
        <f>IF(ISBLANK('2 - Tuotokset'!B17),"",'2 - Tuotokset'!B17)</f>
        <v/>
      </c>
      <c r="W3" s="57" t="str">
        <f>IF(ISBLANK('2 - Tuotokset'!B18),"",'2 - Tuotokset'!B18)</f>
        <v/>
      </c>
      <c r="X3" s="57" t="str">
        <f>IF(ISBLANK('2 - Tuotokset'!B19),"",'2 - Tuotokset'!B19)</f>
        <v/>
      </c>
      <c r="Y3" s="57" t="str">
        <f>IF(ISBLANK('2 - Tuotokset'!B20),"",'2 - Tuotokset'!B20)</f>
        <v/>
      </c>
      <c r="Z3" s="57" t="str">
        <f>IF(ISBLANK('2 - Tuotokset'!B21),"",'2 - Tuotokset'!B21)</f>
        <v/>
      </c>
      <c r="AA3" s="57" t="str">
        <f>IF(ISBLANK('2 - Tuotokset'!B22),"",'2 - Tuotokset'!B22)</f>
        <v/>
      </c>
      <c r="AB3" s="57" t="str">
        <f>IF(ISBLANK('2 - Tuotokset'!B23),"",'2 - Tuotokset'!B23)</f>
        <v/>
      </c>
      <c r="AC3" s="57" t="str">
        <f>IF(ISBLANK('2 - Tuotokset'!B24),"",'2 - Tuotokset'!B24)</f>
        <v/>
      </c>
      <c r="AD3" s="58"/>
      <c r="AE3" s="59" t="s">
        <v>27</v>
      </c>
    </row>
    <row r="4" spans="1:31" ht="15.6" x14ac:dyDescent="0.3">
      <c r="A4" s="22">
        <f>IF(ISNUMBER(AE4),RANK(AE4,$AE$4:$AE$23,0)+COUNTIF($AE$4:$AE4,AE4)-1,"")</f>
        <v>5</v>
      </c>
      <c r="B4" s="5" t="s">
        <v>63</v>
      </c>
      <c r="C4" s="5" t="s">
        <v>109</v>
      </c>
      <c r="D4" s="5"/>
      <c r="E4" s="7" t="s">
        <v>74</v>
      </c>
      <c r="F4" s="32" t="s">
        <v>42</v>
      </c>
      <c r="G4" s="7" t="s">
        <v>41</v>
      </c>
      <c r="H4" s="5"/>
      <c r="I4" s="140"/>
      <c r="J4" s="8">
        <v>1</v>
      </c>
      <c r="K4" s="6">
        <v>1</v>
      </c>
      <c r="L4" s="6">
        <v>1</v>
      </c>
      <c r="M4" s="6"/>
      <c r="N4" s="8"/>
      <c r="O4" s="6"/>
      <c r="P4" s="6"/>
      <c r="Q4" s="6"/>
      <c r="R4" s="8"/>
      <c r="S4" s="6"/>
      <c r="T4" s="6"/>
      <c r="U4" s="6"/>
      <c r="V4" s="8"/>
      <c r="W4" s="6"/>
      <c r="X4" s="6"/>
      <c r="Y4" s="6"/>
      <c r="Z4" s="8"/>
      <c r="AA4" s="6"/>
      <c r="AB4" s="6"/>
      <c r="AC4" s="6"/>
      <c r="AD4" s="16"/>
      <c r="AE4" s="14">
        <f t="shared" ref="AE4:AE35" si="0">IF(SUM(J4:AC4)=0,"",MIN(4,(AVERAGE(J4:AC4))*(1+(IF(COUNT(J4:AC4)&gt;1,COUNT(J4:AC4),0)*tekijän_kasautumisvaikutus))))</f>
        <v>1</v>
      </c>
    </row>
    <row r="5" spans="1:31" ht="31.2" x14ac:dyDescent="0.3">
      <c r="A5" s="20">
        <f>IF(ISNUMBER(AE5),RANK(AE5,$AE$4:$AE$23,0)+COUNTIF($AE$4:$AE5,AE5)-1,"")</f>
        <v>2</v>
      </c>
      <c r="B5" s="5" t="s">
        <v>26</v>
      </c>
      <c r="C5" s="5" t="s">
        <v>110</v>
      </c>
      <c r="D5" s="5"/>
      <c r="E5" s="7" t="s">
        <v>75</v>
      </c>
      <c r="F5" s="32" t="s">
        <v>34</v>
      </c>
      <c r="G5" s="7" t="s">
        <v>41</v>
      </c>
      <c r="H5" s="5"/>
      <c r="I5" s="141"/>
      <c r="J5" s="8">
        <v>4</v>
      </c>
      <c r="K5" s="6">
        <v>4</v>
      </c>
      <c r="L5" s="6">
        <v>2</v>
      </c>
      <c r="M5" s="6"/>
      <c r="N5" s="6"/>
      <c r="O5" s="6"/>
      <c r="P5" s="6"/>
      <c r="Q5" s="6"/>
      <c r="R5" s="6"/>
      <c r="S5" s="6"/>
      <c r="T5" s="6"/>
      <c r="U5" s="6"/>
      <c r="V5" s="6"/>
      <c r="W5" s="6"/>
      <c r="X5" s="6"/>
      <c r="Y5" s="6"/>
      <c r="Z5" s="6"/>
      <c r="AA5" s="6"/>
      <c r="AB5" s="6"/>
      <c r="AC5" s="6"/>
      <c r="AD5" s="17"/>
      <c r="AE5" s="14">
        <f t="shared" si="0"/>
        <v>3.3333333333333335</v>
      </c>
    </row>
    <row r="6" spans="1:31" ht="15.6" x14ac:dyDescent="0.3">
      <c r="A6" s="20">
        <f>IF(ISNUMBER(AE6),RANK(AE6,$AE$4:$AE$23,0)+COUNTIF($AE$4:$AE6,AE6)-1,"")</f>
        <v>4</v>
      </c>
      <c r="B6" s="5" t="s">
        <v>24</v>
      </c>
      <c r="C6" s="5"/>
      <c r="D6" s="5"/>
      <c r="E6" s="7" t="s">
        <v>74</v>
      </c>
      <c r="F6" s="32" t="s">
        <v>81</v>
      </c>
      <c r="G6" s="7" t="s">
        <v>41</v>
      </c>
      <c r="H6" s="5"/>
      <c r="I6" s="141"/>
      <c r="J6" s="8">
        <v>0</v>
      </c>
      <c r="K6" s="6">
        <v>4</v>
      </c>
      <c r="L6" s="6">
        <v>4</v>
      </c>
      <c r="M6" s="6"/>
      <c r="N6" s="6"/>
      <c r="O6" s="6"/>
      <c r="P6" s="6"/>
      <c r="Q6" s="6"/>
      <c r="R6" s="6"/>
      <c r="S6" s="6"/>
      <c r="T6" s="6"/>
      <c r="U6" s="6"/>
      <c r="V6" s="6"/>
      <c r="W6" s="6"/>
      <c r="X6" s="6"/>
      <c r="Y6" s="6"/>
      <c r="Z6" s="6"/>
      <c r="AA6" s="6"/>
      <c r="AB6" s="6"/>
      <c r="AC6" s="6"/>
      <c r="AD6" s="17"/>
      <c r="AE6" s="14">
        <f t="shared" si="0"/>
        <v>2.6666666666666665</v>
      </c>
    </row>
    <row r="7" spans="1:31" ht="15.6" x14ac:dyDescent="0.3">
      <c r="A7" s="20">
        <f>IF(ISNUMBER(AE7),RANK(AE7,$AE$4:$AE$23,0)+COUNTIF($AE$4:$AE7,AE7)-1,"")</f>
        <v>1</v>
      </c>
      <c r="B7" s="5" t="s">
        <v>25</v>
      </c>
      <c r="C7" s="5"/>
      <c r="D7" s="5"/>
      <c r="E7" s="7" t="s">
        <v>74</v>
      </c>
      <c r="F7" s="32" t="s">
        <v>34</v>
      </c>
      <c r="G7" s="7" t="s">
        <v>41</v>
      </c>
      <c r="H7" s="5"/>
      <c r="I7" s="141"/>
      <c r="J7" s="8">
        <v>4</v>
      </c>
      <c r="K7" s="6">
        <v>4</v>
      </c>
      <c r="L7" s="6">
        <v>3</v>
      </c>
      <c r="M7" s="6"/>
      <c r="N7" s="6"/>
      <c r="O7" s="6"/>
      <c r="P7" s="6"/>
      <c r="Q7" s="6"/>
      <c r="R7" s="6"/>
      <c r="S7" s="6"/>
      <c r="T7" s="6"/>
      <c r="U7" s="6"/>
      <c r="V7" s="6"/>
      <c r="W7" s="6"/>
      <c r="X7" s="6"/>
      <c r="Y7" s="6"/>
      <c r="Z7" s="6"/>
      <c r="AA7" s="6"/>
      <c r="AB7" s="6"/>
      <c r="AC7" s="6"/>
      <c r="AD7" s="17"/>
      <c r="AE7" s="14">
        <f t="shared" si="0"/>
        <v>3.6666666666666665</v>
      </c>
    </row>
    <row r="8" spans="1:31" ht="15.6" x14ac:dyDescent="0.3">
      <c r="A8" s="20">
        <f>IF(ISNUMBER(AE8),RANK(AE8,$AE$4:$AE$23,0)+COUNTIF($AE$4:$AE8,AE8)-1,"")</f>
        <v>3</v>
      </c>
      <c r="B8" s="5" t="s">
        <v>64</v>
      </c>
      <c r="C8" s="5"/>
      <c r="D8" s="5"/>
      <c r="E8" s="7" t="s">
        <v>75</v>
      </c>
      <c r="F8" s="32" t="s">
        <v>34</v>
      </c>
      <c r="G8" s="7" t="s">
        <v>41</v>
      </c>
      <c r="H8" s="5"/>
      <c r="I8" s="141"/>
      <c r="J8" s="8">
        <v>3</v>
      </c>
      <c r="K8" s="6">
        <v>4</v>
      </c>
      <c r="L8" s="6">
        <v>3</v>
      </c>
      <c r="M8" s="6"/>
      <c r="N8" s="6"/>
      <c r="O8" s="6"/>
      <c r="P8" s="6"/>
      <c r="Q8" s="6"/>
      <c r="R8" s="6"/>
      <c r="S8" s="6"/>
      <c r="T8" s="6"/>
      <c r="U8" s="6"/>
      <c r="V8" s="6"/>
      <c r="W8" s="6"/>
      <c r="X8" s="6"/>
      <c r="Y8" s="6"/>
      <c r="Z8" s="6"/>
      <c r="AA8" s="6"/>
      <c r="AB8" s="6"/>
      <c r="AC8" s="6"/>
      <c r="AD8" s="17"/>
      <c r="AE8" s="14">
        <f t="shared" si="0"/>
        <v>3.3333333333333335</v>
      </c>
    </row>
    <row r="9" spans="1:31" ht="15.6" x14ac:dyDescent="0.3">
      <c r="A9" s="20" t="str">
        <f>IF(ISNUMBER(AE9),RANK(AE9,$AE$4:$AE$23,0)+COUNTIF($AE$4:$AE9,AE9)-1,"")</f>
        <v/>
      </c>
      <c r="B9" s="5"/>
      <c r="C9" s="5"/>
      <c r="D9" s="5"/>
      <c r="E9" s="7"/>
      <c r="F9" s="32"/>
      <c r="G9" s="7"/>
      <c r="H9" s="5"/>
      <c r="I9" s="141"/>
      <c r="J9" s="8"/>
      <c r="K9" s="6"/>
      <c r="L9" s="6"/>
      <c r="M9" s="6"/>
      <c r="N9" s="6"/>
      <c r="O9" s="6"/>
      <c r="P9" s="6"/>
      <c r="Q9" s="6"/>
      <c r="R9" s="6"/>
      <c r="S9" s="6"/>
      <c r="T9" s="6"/>
      <c r="U9" s="6"/>
      <c r="V9" s="6"/>
      <c r="W9" s="6"/>
      <c r="X9" s="6"/>
      <c r="Y9" s="6"/>
      <c r="Z9" s="6"/>
      <c r="AA9" s="6"/>
      <c r="AB9" s="6"/>
      <c r="AC9" s="6"/>
      <c r="AD9" s="17"/>
      <c r="AE9" s="14" t="str">
        <f t="shared" si="0"/>
        <v/>
      </c>
    </row>
    <row r="10" spans="1:31" ht="15.6" x14ac:dyDescent="0.3">
      <c r="A10" s="20" t="str">
        <f>IF(ISNUMBER(AE10),RANK(AE10,$AE$4:$AE$23,0)+COUNTIF($AE$4:$AE10,AE10)-1,"")</f>
        <v/>
      </c>
      <c r="B10" s="5"/>
      <c r="C10" s="5"/>
      <c r="D10" s="5"/>
      <c r="E10" s="7"/>
      <c r="F10" s="32"/>
      <c r="G10" s="7"/>
      <c r="H10" s="5"/>
      <c r="I10" s="141"/>
      <c r="J10" s="8"/>
      <c r="K10" s="6"/>
      <c r="L10" s="6"/>
      <c r="M10" s="6"/>
      <c r="N10" s="6"/>
      <c r="O10" s="6"/>
      <c r="P10" s="6"/>
      <c r="Q10" s="6"/>
      <c r="R10" s="6"/>
      <c r="S10" s="6"/>
      <c r="T10" s="6"/>
      <c r="U10" s="6"/>
      <c r="V10" s="6"/>
      <c r="W10" s="6"/>
      <c r="X10" s="6"/>
      <c r="Y10" s="6"/>
      <c r="Z10" s="6"/>
      <c r="AA10" s="6"/>
      <c r="AB10" s="6"/>
      <c r="AC10" s="6"/>
      <c r="AD10" s="17"/>
      <c r="AE10" s="14" t="str">
        <f t="shared" si="0"/>
        <v/>
      </c>
    </row>
    <row r="11" spans="1:31" ht="15.6" x14ac:dyDescent="0.3">
      <c r="A11" s="20" t="str">
        <f>IF(ISNUMBER(AE11),RANK(AE11,$AE$4:$AE$23,0)+COUNTIF($AE$4:$AE11,AE11)-1,"")</f>
        <v/>
      </c>
      <c r="B11" s="5"/>
      <c r="C11" s="5"/>
      <c r="D11" s="5"/>
      <c r="E11" s="7"/>
      <c r="F11" s="32"/>
      <c r="G11" s="7"/>
      <c r="H11" s="5"/>
      <c r="I11" s="141"/>
      <c r="J11" s="8"/>
      <c r="K11" s="6"/>
      <c r="L11" s="6"/>
      <c r="M11" s="6"/>
      <c r="N11" s="6"/>
      <c r="O11" s="6"/>
      <c r="P11" s="6"/>
      <c r="Q11" s="6"/>
      <c r="R11" s="6"/>
      <c r="S11" s="6"/>
      <c r="T11" s="6"/>
      <c r="U11" s="6"/>
      <c r="V11" s="6"/>
      <c r="W11" s="6"/>
      <c r="X11" s="6"/>
      <c r="Y11" s="6"/>
      <c r="Z11" s="6"/>
      <c r="AA11" s="6"/>
      <c r="AB11" s="6"/>
      <c r="AC11" s="6"/>
      <c r="AD11" s="18"/>
      <c r="AE11" s="14" t="str">
        <f t="shared" si="0"/>
        <v/>
      </c>
    </row>
    <row r="12" spans="1:31" ht="15.6" x14ac:dyDescent="0.3">
      <c r="A12" s="20" t="str">
        <f>IF(ISNUMBER(AE12),RANK(AE12,$AE$4:$AE$23,0)+COUNTIF($AE$4:$AE12,AE12)-1,"")</f>
        <v/>
      </c>
      <c r="B12" s="5"/>
      <c r="C12" s="5"/>
      <c r="D12" s="5"/>
      <c r="E12" s="7"/>
      <c r="F12" s="32"/>
      <c r="G12" s="7"/>
      <c r="H12" s="5"/>
      <c r="I12" s="141"/>
      <c r="J12" s="8"/>
      <c r="K12" s="6"/>
      <c r="L12" s="6"/>
      <c r="M12" s="6"/>
      <c r="N12" s="6"/>
      <c r="O12" s="6"/>
      <c r="P12" s="6"/>
      <c r="Q12" s="6"/>
      <c r="R12" s="6"/>
      <c r="S12" s="6"/>
      <c r="T12" s="6"/>
      <c r="U12" s="6"/>
      <c r="V12" s="6"/>
      <c r="W12" s="6"/>
      <c r="X12" s="6"/>
      <c r="Y12" s="6"/>
      <c r="Z12" s="6"/>
      <c r="AA12" s="6"/>
      <c r="AB12" s="6"/>
      <c r="AC12" s="6"/>
      <c r="AD12" s="18"/>
      <c r="AE12" s="14" t="str">
        <f t="shared" si="0"/>
        <v/>
      </c>
    </row>
    <row r="13" spans="1:31" ht="15.6" x14ac:dyDescent="0.3">
      <c r="A13" s="20" t="str">
        <f>IF(ISNUMBER(AE13),RANK(AE13,$AE$4:$AE$23,0)+COUNTIF($AE$4:$AE13,AE13)-1,"")</f>
        <v/>
      </c>
      <c r="B13" s="5"/>
      <c r="C13" s="5"/>
      <c r="D13" s="5"/>
      <c r="E13" s="7"/>
      <c r="F13" s="32"/>
      <c r="G13" s="7"/>
      <c r="H13" s="5"/>
      <c r="I13" s="141"/>
      <c r="J13" s="8"/>
      <c r="K13" s="6"/>
      <c r="L13" s="6"/>
      <c r="M13" s="6"/>
      <c r="N13" s="6"/>
      <c r="O13" s="6"/>
      <c r="P13" s="6"/>
      <c r="Q13" s="6"/>
      <c r="R13" s="6"/>
      <c r="S13" s="6"/>
      <c r="T13" s="6"/>
      <c r="U13" s="6"/>
      <c r="V13" s="6"/>
      <c r="W13" s="6"/>
      <c r="X13" s="6"/>
      <c r="Y13" s="6"/>
      <c r="Z13" s="6"/>
      <c r="AA13" s="6"/>
      <c r="AB13" s="6"/>
      <c r="AC13" s="6"/>
      <c r="AD13" s="18"/>
      <c r="AE13" s="14" t="str">
        <f t="shared" si="0"/>
        <v/>
      </c>
    </row>
    <row r="14" spans="1:31" ht="15.6" x14ac:dyDescent="0.3">
      <c r="A14" s="20" t="str">
        <f>IF(ISNUMBER(AE14),RANK(AE14,$AE$4:$AE$23,0)+COUNTIF($AE$4:$AE14,AE14)-1,"")</f>
        <v/>
      </c>
      <c r="B14" s="5"/>
      <c r="C14" s="5"/>
      <c r="D14" s="5"/>
      <c r="E14" s="7"/>
      <c r="F14" s="32"/>
      <c r="G14" s="7"/>
      <c r="H14" s="5"/>
      <c r="I14" s="18"/>
      <c r="J14" s="8"/>
      <c r="K14" s="6"/>
      <c r="L14" s="6"/>
      <c r="M14" s="6"/>
      <c r="N14" s="6"/>
      <c r="O14" s="6"/>
      <c r="P14" s="6"/>
      <c r="Q14" s="6"/>
      <c r="R14" s="6"/>
      <c r="S14" s="6"/>
      <c r="T14" s="6"/>
      <c r="U14" s="6"/>
      <c r="V14" s="6"/>
      <c r="W14" s="6"/>
      <c r="X14" s="6"/>
      <c r="Y14" s="6"/>
      <c r="Z14" s="6"/>
      <c r="AA14" s="6"/>
      <c r="AB14" s="6"/>
      <c r="AC14" s="6"/>
      <c r="AD14" s="18"/>
      <c r="AE14" s="14" t="str">
        <f t="shared" si="0"/>
        <v/>
      </c>
    </row>
    <row r="15" spans="1:31" ht="15.6" x14ac:dyDescent="0.3">
      <c r="A15" s="20" t="str">
        <f>IF(ISNUMBER(AE15),RANK(AE15,$AE$4:$AE$23,0)+COUNTIF($AE$4:$AE15,AE15)-1,"")</f>
        <v/>
      </c>
      <c r="B15" s="5"/>
      <c r="C15" s="5"/>
      <c r="D15" s="5"/>
      <c r="E15" s="7"/>
      <c r="F15" s="32"/>
      <c r="G15" s="7"/>
      <c r="H15" s="5"/>
      <c r="I15" s="18"/>
      <c r="J15" s="8"/>
      <c r="K15" s="6"/>
      <c r="L15" s="6"/>
      <c r="M15" s="6"/>
      <c r="N15" s="6"/>
      <c r="O15" s="6"/>
      <c r="P15" s="6"/>
      <c r="Q15" s="6"/>
      <c r="R15" s="6"/>
      <c r="S15" s="6"/>
      <c r="T15" s="6"/>
      <c r="U15" s="6"/>
      <c r="V15" s="6"/>
      <c r="W15" s="6"/>
      <c r="X15" s="6"/>
      <c r="Y15" s="6"/>
      <c r="Z15" s="6"/>
      <c r="AA15" s="6"/>
      <c r="AB15" s="6"/>
      <c r="AC15" s="6"/>
      <c r="AD15" s="18"/>
      <c r="AE15" s="14" t="str">
        <f t="shared" si="0"/>
        <v/>
      </c>
    </row>
    <row r="16" spans="1:31" ht="15.6" x14ac:dyDescent="0.3">
      <c r="A16" s="20" t="str">
        <f>IF(ISNUMBER(AE16),RANK(AE16,$AE$4:$AE$23,0)+COUNTIF($AE$4:$AE16,AE16)-1,"")</f>
        <v/>
      </c>
      <c r="B16" s="5"/>
      <c r="C16" s="5"/>
      <c r="D16" s="5"/>
      <c r="E16" s="7"/>
      <c r="F16" s="32"/>
      <c r="G16" s="7"/>
      <c r="H16" s="5"/>
      <c r="I16" s="18"/>
      <c r="J16" s="8"/>
      <c r="K16" s="6"/>
      <c r="L16" s="6"/>
      <c r="M16" s="6"/>
      <c r="N16" s="6"/>
      <c r="O16" s="6"/>
      <c r="P16" s="6"/>
      <c r="Q16" s="6"/>
      <c r="R16" s="6"/>
      <c r="S16" s="6"/>
      <c r="T16" s="6"/>
      <c r="U16" s="6"/>
      <c r="V16" s="6"/>
      <c r="W16" s="6"/>
      <c r="X16" s="6"/>
      <c r="Y16" s="6"/>
      <c r="Z16" s="6"/>
      <c r="AA16" s="6"/>
      <c r="AB16" s="6"/>
      <c r="AC16" s="6"/>
      <c r="AD16" s="18"/>
      <c r="AE16" s="14" t="str">
        <f t="shared" si="0"/>
        <v/>
      </c>
    </row>
    <row r="17" spans="1:31" ht="15.6" x14ac:dyDescent="0.3">
      <c r="A17" s="20" t="str">
        <f>IF(ISNUMBER(AE17),RANK(AE17,$AE$4:$AE$23,0)+COUNTIF($AE$4:$AE17,AE17)-1,"")</f>
        <v/>
      </c>
      <c r="B17" s="5"/>
      <c r="C17" s="5"/>
      <c r="D17" s="5"/>
      <c r="E17" s="7"/>
      <c r="F17" s="32"/>
      <c r="G17" s="7"/>
      <c r="H17" s="5"/>
      <c r="I17" s="18"/>
      <c r="J17" s="8"/>
      <c r="K17" s="6"/>
      <c r="L17" s="6"/>
      <c r="M17" s="6"/>
      <c r="N17" s="6"/>
      <c r="O17" s="6"/>
      <c r="P17" s="6"/>
      <c r="Q17" s="6"/>
      <c r="R17" s="6"/>
      <c r="S17" s="6"/>
      <c r="T17" s="6"/>
      <c r="U17" s="6"/>
      <c r="V17" s="6"/>
      <c r="W17" s="6"/>
      <c r="X17" s="6"/>
      <c r="Y17" s="6"/>
      <c r="Z17" s="6"/>
      <c r="AA17" s="6"/>
      <c r="AB17" s="6"/>
      <c r="AC17" s="6"/>
      <c r="AD17" s="18"/>
      <c r="AE17" s="14" t="str">
        <f t="shared" si="0"/>
        <v/>
      </c>
    </row>
    <row r="18" spans="1:31" ht="15.6" x14ac:dyDescent="0.3">
      <c r="A18" s="20" t="str">
        <f>IF(ISNUMBER(AE18),RANK(AE18,$AE$4:$AE$23,0)+COUNTIF($AE$4:$AE18,AE18)-1,"")</f>
        <v/>
      </c>
      <c r="B18" s="5"/>
      <c r="C18" s="5"/>
      <c r="D18" s="5"/>
      <c r="E18" s="7"/>
      <c r="F18" s="32"/>
      <c r="G18" s="7"/>
      <c r="H18" s="5"/>
      <c r="I18" s="18"/>
      <c r="J18" s="8"/>
      <c r="K18" s="6"/>
      <c r="L18" s="6"/>
      <c r="M18" s="6"/>
      <c r="N18" s="6"/>
      <c r="O18" s="6"/>
      <c r="P18" s="6"/>
      <c r="Q18" s="6"/>
      <c r="R18" s="6"/>
      <c r="S18" s="6"/>
      <c r="T18" s="6"/>
      <c r="U18" s="6"/>
      <c r="V18" s="6"/>
      <c r="W18" s="6"/>
      <c r="X18" s="6"/>
      <c r="Y18" s="6"/>
      <c r="Z18" s="6"/>
      <c r="AA18" s="6"/>
      <c r="AB18" s="6"/>
      <c r="AC18" s="6"/>
      <c r="AD18" s="18"/>
      <c r="AE18" s="14" t="str">
        <f t="shared" si="0"/>
        <v/>
      </c>
    </row>
    <row r="19" spans="1:31" ht="15.6" x14ac:dyDescent="0.3">
      <c r="A19" s="20" t="str">
        <f>IF(ISNUMBER(AE19),RANK(AE19,$AE$4:$AE$23,0)+COUNTIF($AE$4:$AE19,AE19)-1,"")</f>
        <v/>
      </c>
      <c r="B19" s="5"/>
      <c r="C19" s="5"/>
      <c r="D19" s="5"/>
      <c r="E19" s="7"/>
      <c r="F19" s="32"/>
      <c r="G19" s="7"/>
      <c r="H19" s="5"/>
      <c r="I19" s="18"/>
      <c r="J19" s="8"/>
      <c r="K19" s="6"/>
      <c r="L19" s="6"/>
      <c r="M19" s="6"/>
      <c r="N19" s="6"/>
      <c r="O19" s="6"/>
      <c r="P19" s="6"/>
      <c r="Q19" s="6"/>
      <c r="R19" s="6"/>
      <c r="S19" s="6"/>
      <c r="T19" s="6"/>
      <c r="U19" s="6"/>
      <c r="V19" s="6"/>
      <c r="W19" s="6"/>
      <c r="X19" s="6"/>
      <c r="Y19" s="6"/>
      <c r="Z19" s="6"/>
      <c r="AA19" s="6"/>
      <c r="AB19" s="6"/>
      <c r="AC19" s="6"/>
      <c r="AD19" s="18"/>
      <c r="AE19" s="14" t="str">
        <f t="shared" si="0"/>
        <v/>
      </c>
    </row>
    <row r="20" spans="1:31" ht="15.6" x14ac:dyDescent="0.3">
      <c r="A20" s="20" t="str">
        <f>IF(ISNUMBER(AE20),RANK(AE20,$AE$4:$AE$23,0)+COUNTIF($AE$4:$AE20,AE20)-1,"")</f>
        <v/>
      </c>
      <c r="B20" s="5"/>
      <c r="C20" s="5"/>
      <c r="D20" s="5"/>
      <c r="E20" s="7"/>
      <c r="F20" s="32"/>
      <c r="G20" s="7"/>
      <c r="H20" s="5"/>
      <c r="I20" s="18"/>
      <c r="J20" s="8"/>
      <c r="K20" s="6"/>
      <c r="L20" s="6"/>
      <c r="M20" s="6"/>
      <c r="N20" s="6"/>
      <c r="O20" s="6"/>
      <c r="P20" s="6"/>
      <c r="Q20" s="6"/>
      <c r="R20" s="6"/>
      <c r="S20" s="6"/>
      <c r="T20" s="6"/>
      <c r="U20" s="6"/>
      <c r="V20" s="6"/>
      <c r="W20" s="6"/>
      <c r="X20" s="6"/>
      <c r="Y20" s="6"/>
      <c r="Z20" s="6"/>
      <c r="AA20" s="6"/>
      <c r="AB20" s="6"/>
      <c r="AC20" s="6"/>
      <c r="AD20" s="18"/>
      <c r="AE20" s="14" t="str">
        <f t="shared" si="0"/>
        <v/>
      </c>
    </row>
    <row r="21" spans="1:31" ht="15.6" x14ac:dyDescent="0.3">
      <c r="A21" s="20" t="str">
        <f>IF(ISNUMBER(AE21),RANK(AE21,$AE$4:$AE$23,0)+COUNTIF($AE$4:$AE21,AE21)-1,"")</f>
        <v/>
      </c>
      <c r="B21" s="5"/>
      <c r="C21" s="5"/>
      <c r="D21" s="5"/>
      <c r="E21" s="7"/>
      <c r="F21" s="32"/>
      <c r="G21" s="7"/>
      <c r="H21" s="5"/>
      <c r="I21" s="18"/>
      <c r="J21" s="8"/>
      <c r="K21" s="6"/>
      <c r="L21" s="6"/>
      <c r="M21" s="6"/>
      <c r="N21" s="6"/>
      <c r="O21" s="6"/>
      <c r="P21" s="6"/>
      <c r="Q21" s="6"/>
      <c r="R21" s="6"/>
      <c r="S21" s="6"/>
      <c r="T21" s="6"/>
      <c r="U21" s="6"/>
      <c r="V21" s="6"/>
      <c r="W21" s="6"/>
      <c r="X21" s="6"/>
      <c r="Y21" s="6"/>
      <c r="Z21" s="6"/>
      <c r="AA21" s="6"/>
      <c r="AB21" s="6"/>
      <c r="AC21" s="6"/>
      <c r="AD21" s="18"/>
      <c r="AE21" s="14" t="str">
        <f t="shared" si="0"/>
        <v/>
      </c>
    </row>
    <row r="22" spans="1:31" ht="15.6" x14ac:dyDescent="0.3">
      <c r="A22" s="20" t="str">
        <f>IF(ISNUMBER(AE22),RANK(AE22,$AE$4:$AE$23,0)+COUNTIF($AE$4:$AE22,AE22)-1,"")</f>
        <v/>
      </c>
      <c r="B22" s="5"/>
      <c r="C22" s="5"/>
      <c r="D22" s="5"/>
      <c r="E22" s="7"/>
      <c r="F22" s="32"/>
      <c r="G22" s="7"/>
      <c r="H22" s="5"/>
      <c r="I22" s="18"/>
      <c r="J22" s="8"/>
      <c r="K22" s="6"/>
      <c r="L22" s="6"/>
      <c r="M22" s="6"/>
      <c r="N22" s="6"/>
      <c r="O22" s="6"/>
      <c r="P22" s="6"/>
      <c r="Q22" s="6"/>
      <c r="R22" s="6"/>
      <c r="S22" s="6"/>
      <c r="T22" s="6"/>
      <c r="U22" s="6"/>
      <c r="V22" s="6"/>
      <c r="W22" s="6"/>
      <c r="X22" s="6"/>
      <c r="Y22" s="6"/>
      <c r="Z22" s="6"/>
      <c r="AA22" s="6"/>
      <c r="AB22" s="6"/>
      <c r="AC22" s="6"/>
      <c r="AD22" s="18"/>
      <c r="AE22" s="14" t="str">
        <f t="shared" si="0"/>
        <v/>
      </c>
    </row>
    <row r="23" spans="1:31" ht="15.6" x14ac:dyDescent="0.3">
      <c r="A23" s="20" t="str">
        <f>IF(ISNUMBER(AE23),RANK(AE23,$AE$4:$AE$23,0)+COUNTIF($AE$4:$AE23,AE23)-1,"")</f>
        <v/>
      </c>
      <c r="B23" s="5"/>
      <c r="C23" s="5"/>
      <c r="D23" s="5"/>
      <c r="E23" s="7"/>
      <c r="F23" s="32"/>
      <c r="G23" s="7"/>
      <c r="H23" s="5"/>
      <c r="I23" s="18"/>
      <c r="J23" s="8"/>
      <c r="K23" s="6"/>
      <c r="L23" s="6"/>
      <c r="M23" s="6"/>
      <c r="N23" s="6"/>
      <c r="O23" s="6"/>
      <c r="P23" s="6"/>
      <c r="Q23" s="6"/>
      <c r="R23" s="6"/>
      <c r="S23" s="6"/>
      <c r="T23" s="6"/>
      <c r="U23" s="6"/>
      <c r="V23" s="6"/>
      <c r="W23" s="6"/>
      <c r="X23" s="6"/>
      <c r="Y23" s="6"/>
      <c r="Z23" s="6"/>
      <c r="AA23" s="6"/>
      <c r="AB23" s="6"/>
      <c r="AC23" s="6"/>
      <c r="AD23" s="18"/>
      <c r="AE23" s="14" t="str">
        <f t="shared" si="0"/>
        <v/>
      </c>
    </row>
    <row r="24" spans="1:31" ht="15.6" x14ac:dyDescent="0.3">
      <c r="A24" s="20" t="str">
        <f>IF(ISNUMBER(AE24),RANK(AE24,$AE$4:$AE$23,0)+COUNTIF($AE$4:$AE24,AE24)-1,"")</f>
        <v/>
      </c>
      <c r="B24" s="5"/>
      <c r="C24" s="5"/>
      <c r="D24" s="5"/>
      <c r="E24" s="7"/>
      <c r="F24" s="32"/>
      <c r="G24" s="7"/>
      <c r="H24" s="5"/>
      <c r="I24" s="18"/>
      <c r="J24" s="8"/>
      <c r="K24" s="6"/>
      <c r="L24" s="6"/>
      <c r="M24" s="6"/>
      <c r="N24" s="6"/>
      <c r="O24" s="6"/>
      <c r="P24" s="6"/>
      <c r="Q24" s="6"/>
      <c r="R24" s="6"/>
      <c r="S24" s="6"/>
      <c r="T24" s="6"/>
      <c r="U24" s="6"/>
      <c r="V24" s="6"/>
      <c r="W24" s="6"/>
      <c r="X24" s="6"/>
      <c r="Y24" s="6"/>
      <c r="Z24" s="6"/>
      <c r="AA24" s="6"/>
      <c r="AB24" s="6"/>
      <c r="AC24" s="6"/>
      <c r="AD24" s="18"/>
      <c r="AE24" s="14" t="str">
        <f t="shared" si="0"/>
        <v/>
      </c>
    </row>
    <row r="25" spans="1:31" ht="15.6" x14ac:dyDescent="0.3">
      <c r="A25" s="20" t="str">
        <f>IF(ISNUMBER(AE25),RANK(AE25,$AE$4:$AE$23,0)+COUNTIF($AE$4:$AE25,AE25)-1,"")</f>
        <v/>
      </c>
      <c r="B25" s="5"/>
      <c r="C25" s="5"/>
      <c r="D25" s="5"/>
      <c r="E25" s="7"/>
      <c r="F25" s="32"/>
      <c r="G25" s="7"/>
      <c r="H25" s="5"/>
      <c r="I25" s="18"/>
      <c r="J25" s="8"/>
      <c r="K25" s="6"/>
      <c r="L25" s="6"/>
      <c r="M25" s="6"/>
      <c r="N25" s="6"/>
      <c r="O25" s="6"/>
      <c r="P25" s="6"/>
      <c r="Q25" s="6"/>
      <c r="R25" s="6"/>
      <c r="S25" s="6"/>
      <c r="T25" s="6"/>
      <c r="U25" s="6"/>
      <c r="V25" s="6"/>
      <c r="W25" s="6"/>
      <c r="X25" s="6"/>
      <c r="Y25" s="6"/>
      <c r="Z25" s="6"/>
      <c r="AA25" s="6"/>
      <c r="AB25" s="6"/>
      <c r="AC25" s="6"/>
      <c r="AD25" s="18"/>
      <c r="AE25" s="14" t="str">
        <f t="shared" si="0"/>
        <v/>
      </c>
    </row>
    <row r="26" spans="1:31" ht="15.6" x14ac:dyDescent="0.3">
      <c r="A26" s="20" t="str">
        <f>IF(ISNUMBER(AE26),RANK(AE26,$AE$4:$AE$23,0)+COUNTIF($AE$4:$AE26,AE26)-1,"")</f>
        <v/>
      </c>
      <c r="B26" s="5"/>
      <c r="C26" s="5"/>
      <c r="D26" s="5"/>
      <c r="E26" s="7"/>
      <c r="F26" s="32"/>
      <c r="G26" s="7"/>
      <c r="H26" s="5"/>
      <c r="I26" s="18"/>
      <c r="J26" s="8"/>
      <c r="K26" s="6"/>
      <c r="L26" s="6"/>
      <c r="M26" s="6"/>
      <c r="N26" s="6"/>
      <c r="O26" s="6"/>
      <c r="P26" s="6"/>
      <c r="Q26" s="6"/>
      <c r="R26" s="6"/>
      <c r="S26" s="6"/>
      <c r="T26" s="6"/>
      <c r="U26" s="6"/>
      <c r="V26" s="6"/>
      <c r="W26" s="6"/>
      <c r="X26" s="6"/>
      <c r="Y26" s="6"/>
      <c r="Z26" s="6"/>
      <c r="AA26" s="6"/>
      <c r="AB26" s="6"/>
      <c r="AC26" s="6"/>
      <c r="AD26" s="18"/>
      <c r="AE26" s="14" t="str">
        <f t="shared" si="0"/>
        <v/>
      </c>
    </row>
    <row r="27" spans="1:31" ht="15.6" x14ac:dyDescent="0.3">
      <c r="A27" s="20" t="str">
        <f>IF(ISNUMBER(AE27),RANK(AE27,$AE$4:$AE$23,0)+COUNTIF($AE$4:$AE27,AE27)-1,"")</f>
        <v/>
      </c>
      <c r="B27" s="5"/>
      <c r="C27" s="5"/>
      <c r="D27" s="5"/>
      <c r="E27" s="7"/>
      <c r="F27" s="32"/>
      <c r="G27" s="7"/>
      <c r="H27" s="5"/>
      <c r="I27" s="18"/>
      <c r="J27" s="8"/>
      <c r="K27" s="6"/>
      <c r="L27" s="6"/>
      <c r="M27" s="6"/>
      <c r="N27" s="6"/>
      <c r="O27" s="6"/>
      <c r="P27" s="6"/>
      <c r="Q27" s="6"/>
      <c r="R27" s="6"/>
      <c r="S27" s="6"/>
      <c r="T27" s="6"/>
      <c r="U27" s="6"/>
      <c r="V27" s="6"/>
      <c r="W27" s="6"/>
      <c r="X27" s="6"/>
      <c r="Y27" s="6"/>
      <c r="Z27" s="6"/>
      <c r="AA27" s="6"/>
      <c r="AB27" s="6"/>
      <c r="AC27" s="6"/>
      <c r="AD27" s="18"/>
      <c r="AE27" s="14" t="str">
        <f t="shared" si="0"/>
        <v/>
      </c>
    </row>
    <row r="28" spans="1:31" ht="15.6" x14ac:dyDescent="0.3">
      <c r="A28" s="20" t="str">
        <f>IF(ISNUMBER(AE28),RANK(AE28,$AE$4:$AE$23,0)+COUNTIF($AE$4:$AE28,AE28)-1,"")</f>
        <v/>
      </c>
      <c r="B28" s="5"/>
      <c r="C28" s="5"/>
      <c r="D28" s="5"/>
      <c r="E28" s="7"/>
      <c r="F28" s="32"/>
      <c r="G28" s="7"/>
      <c r="H28" s="5"/>
      <c r="I28" s="18"/>
      <c r="J28" s="8"/>
      <c r="K28" s="6"/>
      <c r="L28" s="6"/>
      <c r="M28" s="6"/>
      <c r="N28" s="6"/>
      <c r="O28" s="6"/>
      <c r="P28" s="6"/>
      <c r="Q28" s="6"/>
      <c r="R28" s="6"/>
      <c r="S28" s="6"/>
      <c r="T28" s="6"/>
      <c r="U28" s="6"/>
      <c r="V28" s="6"/>
      <c r="W28" s="6"/>
      <c r="X28" s="6"/>
      <c r="Y28" s="6"/>
      <c r="Z28" s="6"/>
      <c r="AA28" s="6"/>
      <c r="AB28" s="6"/>
      <c r="AC28" s="6"/>
      <c r="AD28" s="18"/>
      <c r="AE28" s="14" t="str">
        <f t="shared" si="0"/>
        <v/>
      </c>
    </row>
    <row r="29" spans="1:31" ht="15.6" x14ac:dyDescent="0.3">
      <c r="A29" s="20" t="str">
        <f>IF(ISNUMBER(AE29),RANK(AE29,$AE$4:$AE$23,0)+COUNTIF($AE$4:$AE29,AE29)-1,"")</f>
        <v/>
      </c>
      <c r="B29" s="5"/>
      <c r="C29" s="5"/>
      <c r="D29" s="5"/>
      <c r="E29" s="7"/>
      <c r="F29" s="32"/>
      <c r="G29" s="7"/>
      <c r="H29" s="5"/>
      <c r="I29" s="18"/>
      <c r="J29" s="8"/>
      <c r="K29" s="6"/>
      <c r="L29" s="6"/>
      <c r="M29" s="6"/>
      <c r="N29" s="6"/>
      <c r="O29" s="6"/>
      <c r="P29" s="6"/>
      <c r="Q29" s="6"/>
      <c r="R29" s="6"/>
      <c r="S29" s="6"/>
      <c r="T29" s="6"/>
      <c r="U29" s="6"/>
      <c r="V29" s="6"/>
      <c r="W29" s="6"/>
      <c r="X29" s="6"/>
      <c r="Y29" s="6"/>
      <c r="Z29" s="6"/>
      <c r="AA29" s="6"/>
      <c r="AB29" s="6"/>
      <c r="AC29" s="6"/>
      <c r="AD29" s="18"/>
      <c r="AE29" s="14" t="str">
        <f t="shared" si="0"/>
        <v/>
      </c>
    </row>
    <row r="30" spans="1:31" ht="15.6" x14ac:dyDescent="0.3">
      <c r="A30" s="20" t="str">
        <f>IF(ISNUMBER(AE30),RANK(AE30,$AE$4:$AE$23,0)+COUNTIF($AE$4:$AE30,AE30)-1,"")</f>
        <v/>
      </c>
      <c r="B30" s="5"/>
      <c r="C30" s="5"/>
      <c r="D30" s="5"/>
      <c r="E30" s="7"/>
      <c r="F30" s="32"/>
      <c r="G30" s="7"/>
      <c r="H30" s="5"/>
      <c r="I30" s="18"/>
      <c r="J30" s="8"/>
      <c r="K30" s="6"/>
      <c r="L30" s="6"/>
      <c r="M30" s="6"/>
      <c r="N30" s="6"/>
      <c r="O30" s="6"/>
      <c r="P30" s="6"/>
      <c r="Q30" s="6"/>
      <c r="R30" s="6"/>
      <c r="S30" s="6"/>
      <c r="T30" s="6"/>
      <c r="U30" s="6"/>
      <c r="V30" s="6"/>
      <c r="W30" s="6"/>
      <c r="X30" s="6"/>
      <c r="Y30" s="6"/>
      <c r="Z30" s="6"/>
      <c r="AA30" s="6"/>
      <c r="AB30" s="6"/>
      <c r="AC30" s="6"/>
      <c r="AD30" s="18"/>
      <c r="AE30" s="14" t="str">
        <f t="shared" si="0"/>
        <v/>
      </c>
    </row>
    <row r="31" spans="1:31" ht="15.6" x14ac:dyDescent="0.3">
      <c r="A31" s="20" t="str">
        <f>IF(ISNUMBER(AE31),RANK(AE31,$AE$4:$AE$23,0)+COUNTIF($AE$4:$AE31,AE31)-1,"")</f>
        <v/>
      </c>
      <c r="B31" s="5"/>
      <c r="C31" s="5"/>
      <c r="D31" s="5"/>
      <c r="E31" s="7"/>
      <c r="F31" s="32"/>
      <c r="G31" s="7"/>
      <c r="H31" s="5"/>
      <c r="I31" s="18"/>
      <c r="J31" s="8"/>
      <c r="K31" s="6"/>
      <c r="L31" s="6"/>
      <c r="M31" s="6"/>
      <c r="N31" s="6"/>
      <c r="O31" s="6"/>
      <c r="P31" s="6"/>
      <c r="Q31" s="6"/>
      <c r="R31" s="6"/>
      <c r="S31" s="6"/>
      <c r="T31" s="6"/>
      <c r="U31" s="6"/>
      <c r="V31" s="6"/>
      <c r="W31" s="6"/>
      <c r="X31" s="6"/>
      <c r="Y31" s="6"/>
      <c r="Z31" s="6"/>
      <c r="AA31" s="6"/>
      <c r="AB31" s="6"/>
      <c r="AC31" s="6"/>
      <c r="AD31" s="18"/>
      <c r="AE31" s="14" t="str">
        <f t="shared" si="0"/>
        <v/>
      </c>
    </row>
    <row r="32" spans="1:31" ht="15.6" x14ac:dyDescent="0.3">
      <c r="A32" s="20" t="str">
        <f>IF(ISNUMBER(AE32),RANK(AE32,$AE$4:$AE$23,0)+COUNTIF($AE$4:$AE32,AE32)-1,"")</f>
        <v/>
      </c>
      <c r="B32" s="5"/>
      <c r="C32" s="5"/>
      <c r="D32" s="5"/>
      <c r="E32" s="7"/>
      <c r="F32" s="32"/>
      <c r="G32" s="7"/>
      <c r="H32" s="5"/>
      <c r="I32" s="18"/>
      <c r="J32" s="8"/>
      <c r="K32" s="6"/>
      <c r="L32" s="6"/>
      <c r="M32" s="6"/>
      <c r="N32" s="6"/>
      <c r="O32" s="6"/>
      <c r="P32" s="6"/>
      <c r="Q32" s="6"/>
      <c r="R32" s="6"/>
      <c r="S32" s="6"/>
      <c r="T32" s="6"/>
      <c r="U32" s="6"/>
      <c r="V32" s="6"/>
      <c r="W32" s="6"/>
      <c r="X32" s="6"/>
      <c r="Y32" s="6"/>
      <c r="Z32" s="6"/>
      <c r="AA32" s="6"/>
      <c r="AB32" s="6"/>
      <c r="AC32" s="6"/>
      <c r="AD32" s="18"/>
      <c r="AE32" s="14" t="str">
        <f t="shared" si="0"/>
        <v/>
      </c>
    </row>
    <row r="33" spans="1:31" ht="15.6" x14ac:dyDescent="0.3">
      <c r="A33" s="20" t="str">
        <f>IF(ISNUMBER(AE33),RANK(AE33,$AE$4:$AE$23,0)+COUNTIF($AE$4:$AE33,AE33)-1,"")</f>
        <v/>
      </c>
      <c r="B33" s="5"/>
      <c r="C33" s="5"/>
      <c r="D33" s="5"/>
      <c r="E33" s="7"/>
      <c r="F33" s="32"/>
      <c r="G33" s="7"/>
      <c r="H33" s="5"/>
      <c r="I33" s="18"/>
      <c r="J33" s="8"/>
      <c r="K33" s="6"/>
      <c r="L33" s="6"/>
      <c r="M33" s="6"/>
      <c r="N33" s="6"/>
      <c r="O33" s="6"/>
      <c r="P33" s="6"/>
      <c r="Q33" s="6"/>
      <c r="R33" s="6"/>
      <c r="S33" s="6"/>
      <c r="T33" s="6"/>
      <c r="U33" s="6"/>
      <c r="V33" s="6"/>
      <c r="W33" s="6"/>
      <c r="X33" s="6"/>
      <c r="Y33" s="6"/>
      <c r="Z33" s="6"/>
      <c r="AA33" s="6"/>
      <c r="AB33" s="6"/>
      <c r="AC33" s="6"/>
      <c r="AD33" s="18"/>
      <c r="AE33" s="14" t="str">
        <f t="shared" si="0"/>
        <v/>
      </c>
    </row>
    <row r="34" spans="1:31" ht="15.6" x14ac:dyDescent="0.3">
      <c r="A34" s="20" t="str">
        <f>IF(ISNUMBER(AE34),RANK(AE34,$AE$4:$AE$23,0)+COUNTIF($AE$4:$AE34,AE34)-1,"")</f>
        <v/>
      </c>
      <c r="B34" s="5"/>
      <c r="C34" s="5"/>
      <c r="D34" s="5"/>
      <c r="E34" s="7"/>
      <c r="F34" s="32"/>
      <c r="G34" s="7"/>
      <c r="H34" s="5"/>
      <c r="I34" s="18"/>
      <c r="J34" s="8"/>
      <c r="K34" s="6"/>
      <c r="L34" s="6"/>
      <c r="M34" s="6"/>
      <c r="N34" s="6"/>
      <c r="O34" s="6"/>
      <c r="P34" s="6"/>
      <c r="Q34" s="6"/>
      <c r="R34" s="6"/>
      <c r="S34" s="6"/>
      <c r="T34" s="6"/>
      <c r="U34" s="6"/>
      <c r="V34" s="6"/>
      <c r="W34" s="6"/>
      <c r="X34" s="6"/>
      <c r="Y34" s="6"/>
      <c r="Z34" s="6"/>
      <c r="AA34" s="6"/>
      <c r="AB34" s="6"/>
      <c r="AC34" s="6"/>
      <c r="AD34" s="18"/>
      <c r="AE34" s="14" t="str">
        <f t="shared" si="0"/>
        <v/>
      </c>
    </row>
    <row r="35" spans="1:31" ht="15.6" x14ac:dyDescent="0.3">
      <c r="A35" s="20" t="str">
        <f>IF(ISNUMBER(AE35),RANK(AE35,$AE$4:$AE$23,0)+COUNTIF($AE$4:$AE35,AE35)-1,"")</f>
        <v/>
      </c>
      <c r="B35" s="5"/>
      <c r="C35" s="5"/>
      <c r="D35" s="5"/>
      <c r="E35" s="7"/>
      <c r="F35" s="32"/>
      <c r="G35" s="7"/>
      <c r="H35" s="5"/>
      <c r="I35" s="18"/>
      <c r="J35" s="8"/>
      <c r="K35" s="6"/>
      <c r="L35" s="6"/>
      <c r="M35" s="6"/>
      <c r="N35" s="6"/>
      <c r="O35" s="6"/>
      <c r="P35" s="6"/>
      <c r="Q35" s="6"/>
      <c r="R35" s="6"/>
      <c r="S35" s="6"/>
      <c r="T35" s="6"/>
      <c r="U35" s="6"/>
      <c r="V35" s="6"/>
      <c r="W35" s="6"/>
      <c r="X35" s="6"/>
      <c r="Y35" s="6"/>
      <c r="Z35" s="6"/>
      <c r="AA35" s="6"/>
      <c r="AB35" s="6"/>
      <c r="AC35" s="6"/>
      <c r="AD35" s="18"/>
      <c r="AE35" s="14" t="str">
        <f t="shared" si="0"/>
        <v/>
      </c>
    </row>
    <row r="36" spans="1:31" ht="15.6" x14ac:dyDescent="0.3">
      <c r="A36" s="20" t="str">
        <f>IF(ISNUMBER(AE36),RANK(AE36,$AE$4:$AE$23,0)+COUNTIF($AE$4:$AE36,AE36)-1,"")</f>
        <v/>
      </c>
      <c r="B36" s="5"/>
      <c r="C36" s="5"/>
      <c r="D36" s="5"/>
      <c r="E36" s="7"/>
      <c r="F36" s="32"/>
      <c r="G36" s="7"/>
      <c r="H36" s="5"/>
      <c r="I36" s="18"/>
      <c r="J36" s="8"/>
      <c r="K36" s="6"/>
      <c r="L36" s="6"/>
      <c r="M36" s="6"/>
      <c r="N36" s="6"/>
      <c r="O36" s="6"/>
      <c r="P36" s="6"/>
      <c r="Q36" s="6"/>
      <c r="R36" s="6"/>
      <c r="S36" s="6"/>
      <c r="T36" s="6"/>
      <c r="U36" s="6"/>
      <c r="V36" s="6"/>
      <c r="W36" s="6"/>
      <c r="X36" s="6"/>
      <c r="Y36" s="6"/>
      <c r="Z36" s="6"/>
      <c r="AA36" s="6"/>
      <c r="AB36" s="6"/>
      <c r="AC36" s="6"/>
      <c r="AD36" s="18"/>
      <c r="AE36" s="14" t="str">
        <f t="shared" ref="AE36:AE67" si="1">IF(SUM(J36:AC36)=0,"",MIN(4,(AVERAGE(J36:AC36))*(1+(IF(COUNT(J36:AC36)&gt;1,COUNT(J36:AC36),0)*tekijän_kasautumisvaikutus))))</f>
        <v/>
      </c>
    </row>
    <row r="37" spans="1:31" ht="15.6" x14ac:dyDescent="0.3">
      <c r="A37" s="20" t="str">
        <f>IF(ISNUMBER(AE37),RANK(AE37,$AE$4:$AE$23,0)+COUNTIF($AE$4:$AE37,AE37)-1,"")</f>
        <v/>
      </c>
      <c r="B37" s="5"/>
      <c r="C37" s="5"/>
      <c r="D37" s="5"/>
      <c r="E37" s="7"/>
      <c r="F37" s="32"/>
      <c r="G37" s="7"/>
      <c r="H37" s="5"/>
      <c r="I37" s="18"/>
      <c r="J37" s="8"/>
      <c r="K37" s="6"/>
      <c r="L37" s="6"/>
      <c r="M37" s="6"/>
      <c r="N37" s="6"/>
      <c r="O37" s="6"/>
      <c r="P37" s="6"/>
      <c r="Q37" s="6"/>
      <c r="R37" s="6"/>
      <c r="S37" s="6"/>
      <c r="T37" s="6"/>
      <c r="U37" s="6"/>
      <c r="V37" s="6"/>
      <c r="W37" s="6"/>
      <c r="X37" s="6"/>
      <c r="Y37" s="6"/>
      <c r="Z37" s="6"/>
      <c r="AA37" s="6"/>
      <c r="AB37" s="6"/>
      <c r="AC37" s="6"/>
      <c r="AD37" s="18"/>
      <c r="AE37" s="14" t="str">
        <f t="shared" si="1"/>
        <v/>
      </c>
    </row>
    <row r="38" spans="1:31" ht="15.6" x14ac:dyDescent="0.3">
      <c r="A38" s="20" t="str">
        <f>IF(ISNUMBER(AE38),RANK(AE38,$AE$4:$AE$23,0)+COUNTIF($AE$4:$AE38,AE38)-1,"")</f>
        <v/>
      </c>
      <c r="B38" s="5"/>
      <c r="C38" s="5"/>
      <c r="D38" s="5"/>
      <c r="E38" s="7"/>
      <c r="F38" s="32"/>
      <c r="G38" s="7"/>
      <c r="H38" s="5"/>
      <c r="I38" s="18"/>
      <c r="J38" s="8"/>
      <c r="K38" s="6"/>
      <c r="L38" s="6"/>
      <c r="M38" s="6"/>
      <c r="N38" s="6"/>
      <c r="O38" s="6"/>
      <c r="P38" s="6"/>
      <c r="Q38" s="6"/>
      <c r="R38" s="6"/>
      <c r="S38" s="6"/>
      <c r="T38" s="6"/>
      <c r="U38" s="6"/>
      <c r="V38" s="6"/>
      <c r="W38" s="6"/>
      <c r="X38" s="6"/>
      <c r="Y38" s="6"/>
      <c r="Z38" s="6"/>
      <c r="AA38" s="6"/>
      <c r="AB38" s="6"/>
      <c r="AC38" s="6"/>
      <c r="AD38" s="18"/>
      <c r="AE38" s="14" t="str">
        <f t="shared" si="1"/>
        <v/>
      </c>
    </row>
    <row r="39" spans="1:31" ht="15.6" x14ac:dyDescent="0.3">
      <c r="A39" s="20" t="str">
        <f>IF(ISNUMBER(AE39),RANK(AE39,$AE$4:$AE$23,0)+COUNTIF($AE$4:$AE39,AE39)-1,"")</f>
        <v/>
      </c>
      <c r="B39" s="5"/>
      <c r="C39" s="5"/>
      <c r="D39" s="5"/>
      <c r="E39" s="7"/>
      <c r="F39" s="32"/>
      <c r="G39" s="7"/>
      <c r="H39" s="5"/>
      <c r="I39" s="18"/>
      <c r="J39" s="8"/>
      <c r="K39" s="6"/>
      <c r="L39" s="6"/>
      <c r="M39" s="6"/>
      <c r="N39" s="6"/>
      <c r="O39" s="6"/>
      <c r="P39" s="6"/>
      <c r="Q39" s="6"/>
      <c r="R39" s="6"/>
      <c r="S39" s="6"/>
      <c r="T39" s="6"/>
      <c r="U39" s="6"/>
      <c r="V39" s="6"/>
      <c r="W39" s="6"/>
      <c r="X39" s="6"/>
      <c r="Y39" s="6"/>
      <c r="Z39" s="6"/>
      <c r="AA39" s="6"/>
      <c r="AB39" s="6"/>
      <c r="AC39" s="6"/>
      <c r="AD39" s="18"/>
      <c r="AE39" s="14" t="str">
        <f t="shared" si="1"/>
        <v/>
      </c>
    </row>
    <row r="40" spans="1:31" ht="15.6" x14ac:dyDescent="0.3">
      <c r="A40" s="20" t="str">
        <f>IF(ISNUMBER(AE40),RANK(AE40,$AE$4:$AE$23,0)+COUNTIF($AE$4:$AE40,AE40)-1,"")</f>
        <v/>
      </c>
      <c r="B40" s="5"/>
      <c r="C40" s="5"/>
      <c r="D40" s="5"/>
      <c r="E40" s="7"/>
      <c r="F40" s="32"/>
      <c r="G40" s="7"/>
      <c r="H40" s="5"/>
      <c r="I40" s="18"/>
      <c r="J40" s="8"/>
      <c r="K40" s="6"/>
      <c r="L40" s="6"/>
      <c r="M40" s="6"/>
      <c r="N40" s="6"/>
      <c r="O40" s="6"/>
      <c r="P40" s="6"/>
      <c r="Q40" s="6"/>
      <c r="R40" s="6"/>
      <c r="S40" s="6"/>
      <c r="T40" s="6"/>
      <c r="U40" s="6"/>
      <c r="V40" s="6"/>
      <c r="W40" s="6"/>
      <c r="X40" s="6"/>
      <c r="Y40" s="6"/>
      <c r="Z40" s="6"/>
      <c r="AA40" s="6"/>
      <c r="AB40" s="6"/>
      <c r="AC40" s="6"/>
      <c r="AD40" s="18"/>
      <c r="AE40" s="14" t="str">
        <f t="shared" si="1"/>
        <v/>
      </c>
    </row>
    <row r="41" spans="1:31" ht="15.6" x14ac:dyDescent="0.3">
      <c r="A41" s="20" t="str">
        <f>IF(ISNUMBER(AE41),RANK(AE41,$AE$4:$AE$23,0)+COUNTIF($AE$4:$AE41,AE41)-1,"")</f>
        <v/>
      </c>
      <c r="B41" s="5"/>
      <c r="C41" s="5"/>
      <c r="D41" s="5"/>
      <c r="E41" s="7"/>
      <c r="F41" s="32"/>
      <c r="G41" s="7"/>
      <c r="H41" s="5"/>
      <c r="I41" s="18"/>
      <c r="J41" s="8"/>
      <c r="K41" s="6"/>
      <c r="L41" s="6"/>
      <c r="M41" s="6"/>
      <c r="N41" s="6"/>
      <c r="O41" s="6"/>
      <c r="P41" s="6"/>
      <c r="Q41" s="6"/>
      <c r="R41" s="6"/>
      <c r="S41" s="6"/>
      <c r="T41" s="6"/>
      <c r="U41" s="6"/>
      <c r="V41" s="6"/>
      <c r="W41" s="6"/>
      <c r="X41" s="6"/>
      <c r="Y41" s="6"/>
      <c r="Z41" s="6"/>
      <c r="AA41" s="6"/>
      <c r="AB41" s="6"/>
      <c r="AC41" s="6"/>
      <c r="AD41" s="18"/>
      <c r="AE41" s="14" t="str">
        <f t="shared" si="1"/>
        <v/>
      </c>
    </row>
    <row r="42" spans="1:31" ht="15.6" x14ac:dyDescent="0.3">
      <c r="A42" s="20" t="str">
        <f>IF(ISNUMBER(AE42),RANK(AE42,$AE$4:$AE$23,0)+COUNTIF($AE$4:$AE42,AE42)-1,"")</f>
        <v/>
      </c>
      <c r="B42" s="5"/>
      <c r="C42" s="5"/>
      <c r="D42" s="5"/>
      <c r="E42" s="7"/>
      <c r="F42" s="32"/>
      <c r="G42" s="7"/>
      <c r="H42" s="5"/>
      <c r="I42" s="18"/>
      <c r="J42" s="8"/>
      <c r="K42" s="6"/>
      <c r="L42" s="6"/>
      <c r="M42" s="6"/>
      <c r="N42" s="6"/>
      <c r="O42" s="6"/>
      <c r="P42" s="6"/>
      <c r="Q42" s="6"/>
      <c r="R42" s="6"/>
      <c r="S42" s="6"/>
      <c r="T42" s="6"/>
      <c r="U42" s="6"/>
      <c r="V42" s="6"/>
      <c r="W42" s="6"/>
      <c r="X42" s="6"/>
      <c r="Y42" s="6"/>
      <c r="Z42" s="6"/>
      <c r="AA42" s="6"/>
      <c r="AB42" s="6"/>
      <c r="AC42" s="6"/>
      <c r="AD42" s="18"/>
      <c r="AE42" s="14" t="str">
        <f t="shared" si="1"/>
        <v/>
      </c>
    </row>
    <row r="43" spans="1:31" ht="15.6" x14ac:dyDescent="0.3">
      <c r="A43" s="20" t="str">
        <f>IF(ISNUMBER(AE43),RANK(AE43,$AE$4:$AE$23,0)+COUNTIF($AE$4:$AE43,AE43)-1,"")</f>
        <v/>
      </c>
      <c r="B43" s="5"/>
      <c r="C43" s="5"/>
      <c r="D43" s="5"/>
      <c r="E43" s="7"/>
      <c r="F43" s="32"/>
      <c r="G43" s="7"/>
      <c r="H43" s="5"/>
      <c r="I43" s="18"/>
      <c r="J43" s="8"/>
      <c r="K43" s="6"/>
      <c r="L43" s="6"/>
      <c r="M43" s="6"/>
      <c r="N43" s="6"/>
      <c r="O43" s="6"/>
      <c r="P43" s="6"/>
      <c r="Q43" s="6"/>
      <c r="R43" s="6"/>
      <c r="S43" s="6"/>
      <c r="T43" s="6"/>
      <c r="U43" s="6"/>
      <c r="V43" s="6"/>
      <c r="W43" s="6"/>
      <c r="X43" s="6"/>
      <c r="Y43" s="6"/>
      <c r="Z43" s="6"/>
      <c r="AA43" s="6"/>
      <c r="AB43" s="6"/>
      <c r="AC43" s="6"/>
      <c r="AD43" s="18"/>
      <c r="AE43" s="14" t="str">
        <f t="shared" si="1"/>
        <v/>
      </c>
    </row>
    <row r="44" spans="1:31" ht="15.6" x14ac:dyDescent="0.3">
      <c r="A44" s="20" t="str">
        <f>IF(ISNUMBER(AE44),RANK(AE44,$AE$4:$AE$23,0)+COUNTIF($AE$4:$AE44,AE44)-1,"")</f>
        <v/>
      </c>
      <c r="B44" s="5"/>
      <c r="C44" s="5"/>
      <c r="D44" s="5"/>
      <c r="E44" s="7"/>
      <c r="F44" s="32"/>
      <c r="G44" s="7"/>
      <c r="H44" s="5"/>
      <c r="I44" s="18"/>
      <c r="J44" s="8"/>
      <c r="K44" s="6"/>
      <c r="L44" s="6"/>
      <c r="M44" s="6"/>
      <c r="N44" s="6"/>
      <c r="O44" s="6"/>
      <c r="P44" s="6"/>
      <c r="Q44" s="6"/>
      <c r="R44" s="6"/>
      <c r="S44" s="6"/>
      <c r="T44" s="6"/>
      <c r="U44" s="6"/>
      <c r="V44" s="6"/>
      <c r="W44" s="6"/>
      <c r="X44" s="6"/>
      <c r="Y44" s="6"/>
      <c r="Z44" s="6"/>
      <c r="AA44" s="6"/>
      <c r="AB44" s="6"/>
      <c r="AC44" s="6"/>
      <c r="AD44" s="18"/>
      <c r="AE44" s="14" t="str">
        <f t="shared" si="1"/>
        <v/>
      </c>
    </row>
    <row r="45" spans="1:31" ht="15.6" x14ac:dyDescent="0.3">
      <c r="A45" s="20" t="str">
        <f>IF(ISNUMBER(AE45),RANK(AE45,$AE$4:$AE$23,0)+COUNTIF($AE$4:$AE45,AE45)-1,"")</f>
        <v/>
      </c>
      <c r="B45" s="5"/>
      <c r="C45" s="5"/>
      <c r="D45" s="5"/>
      <c r="E45" s="7"/>
      <c r="F45" s="32"/>
      <c r="G45" s="7"/>
      <c r="H45" s="5"/>
      <c r="I45" s="18"/>
      <c r="J45" s="8"/>
      <c r="K45" s="6"/>
      <c r="L45" s="6"/>
      <c r="M45" s="6"/>
      <c r="N45" s="6"/>
      <c r="O45" s="6"/>
      <c r="P45" s="6"/>
      <c r="Q45" s="6"/>
      <c r="R45" s="6"/>
      <c r="S45" s="6"/>
      <c r="T45" s="6"/>
      <c r="U45" s="6"/>
      <c r="V45" s="6"/>
      <c r="W45" s="6"/>
      <c r="X45" s="6"/>
      <c r="Y45" s="6"/>
      <c r="Z45" s="6"/>
      <c r="AA45" s="6"/>
      <c r="AB45" s="6"/>
      <c r="AC45" s="6"/>
      <c r="AD45" s="18"/>
      <c r="AE45" s="14" t="str">
        <f t="shared" si="1"/>
        <v/>
      </c>
    </row>
    <row r="46" spans="1:31" ht="15.6" x14ac:dyDescent="0.3">
      <c r="A46" s="20" t="str">
        <f>IF(ISNUMBER(AE46),RANK(AE46,$AE$4:$AE$23,0)+COUNTIF($AE$4:$AE46,AE46)-1,"")</f>
        <v/>
      </c>
      <c r="B46" s="5"/>
      <c r="C46" s="5"/>
      <c r="D46" s="5"/>
      <c r="E46" s="7"/>
      <c r="F46" s="32"/>
      <c r="G46" s="7"/>
      <c r="H46" s="5"/>
      <c r="I46" s="18"/>
      <c r="J46" s="8"/>
      <c r="K46" s="6"/>
      <c r="L46" s="6"/>
      <c r="M46" s="6"/>
      <c r="N46" s="6"/>
      <c r="O46" s="6"/>
      <c r="P46" s="6"/>
      <c r="Q46" s="6"/>
      <c r="R46" s="6"/>
      <c r="S46" s="6"/>
      <c r="T46" s="6"/>
      <c r="U46" s="6"/>
      <c r="V46" s="6"/>
      <c r="W46" s="6"/>
      <c r="X46" s="6"/>
      <c r="Y46" s="6"/>
      <c r="Z46" s="6"/>
      <c r="AA46" s="6"/>
      <c r="AB46" s="6"/>
      <c r="AC46" s="6"/>
      <c r="AD46" s="18"/>
      <c r="AE46" s="14" t="str">
        <f t="shared" si="1"/>
        <v/>
      </c>
    </row>
    <row r="47" spans="1:31" ht="15.6" x14ac:dyDescent="0.3">
      <c r="A47" s="20" t="str">
        <f>IF(ISNUMBER(AE47),RANK(AE47,$AE$4:$AE$23,0)+COUNTIF($AE$4:$AE47,AE47)-1,"")</f>
        <v/>
      </c>
      <c r="B47" s="5"/>
      <c r="C47" s="5"/>
      <c r="D47" s="5"/>
      <c r="E47" s="7"/>
      <c r="F47" s="32"/>
      <c r="G47" s="7"/>
      <c r="H47" s="5"/>
      <c r="I47" s="18"/>
      <c r="J47" s="8"/>
      <c r="K47" s="6"/>
      <c r="L47" s="6"/>
      <c r="M47" s="6"/>
      <c r="N47" s="6"/>
      <c r="O47" s="6"/>
      <c r="P47" s="6"/>
      <c r="Q47" s="6"/>
      <c r="R47" s="6"/>
      <c r="S47" s="6"/>
      <c r="T47" s="6"/>
      <c r="U47" s="6"/>
      <c r="V47" s="6"/>
      <c r="W47" s="6"/>
      <c r="X47" s="6"/>
      <c r="Y47" s="6"/>
      <c r="Z47" s="6"/>
      <c r="AA47" s="6"/>
      <c r="AB47" s="6"/>
      <c r="AC47" s="6"/>
      <c r="AD47" s="18"/>
      <c r="AE47" s="14" t="str">
        <f t="shared" si="1"/>
        <v/>
      </c>
    </row>
    <row r="48" spans="1:31" ht="15.6" x14ac:dyDescent="0.3">
      <c r="A48" s="20" t="str">
        <f>IF(ISNUMBER(AE48),RANK(AE48,$AE$4:$AE$23,0)+COUNTIF($AE$4:$AE48,AE48)-1,"")</f>
        <v/>
      </c>
      <c r="B48" s="5"/>
      <c r="C48" s="5"/>
      <c r="D48" s="5"/>
      <c r="E48" s="7"/>
      <c r="F48" s="32"/>
      <c r="G48" s="7"/>
      <c r="H48" s="5"/>
      <c r="I48" s="18"/>
      <c r="J48" s="8"/>
      <c r="K48" s="6"/>
      <c r="L48" s="6"/>
      <c r="M48" s="6"/>
      <c r="N48" s="6"/>
      <c r="O48" s="6"/>
      <c r="P48" s="6"/>
      <c r="Q48" s="6"/>
      <c r="R48" s="6"/>
      <c r="S48" s="6"/>
      <c r="T48" s="6"/>
      <c r="U48" s="6"/>
      <c r="V48" s="6"/>
      <c r="W48" s="6"/>
      <c r="X48" s="6"/>
      <c r="Y48" s="6"/>
      <c r="Z48" s="6"/>
      <c r="AA48" s="6"/>
      <c r="AB48" s="6"/>
      <c r="AC48" s="6"/>
      <c r="AD48" s="18"/>
      <c r="AE48" s="14" t="str">
        <f t="shared" si="1"/>
        <v/>
      </c>
    </row>
    <row r="49" spans="1:31" ht="15.6" x14ac:dyDescent="0.3">
      <c r="A49" s="20" t="str">
        <f>IF(ISNUMBER(AE49),RANK(AE49,$AE$4:$AE$23,0)+COUNTIF($AE$4:$AE49,AE49)-1,"")</f>
        <v/>
      </c>
      <c r="B49" s="5"/>
      <c r="C49" s="5"/>
      <c r="D49" s="5"/>
      <c r="E49" s="7"/>
      <c r="F49" s="32"/>
      <c r="G49" s="7"/>
      <c r="H49" s="5"/>
      <c r="I49" s="18"/>
      <c r="J49" s="8"/>
      <c r="K49" s="6"/>
      <c r="L49" s="6"/>
      <c r="M49" s="6"/>
      <c r="N49" s="6"/>
      <c r="O49" s="6"/>
      <c r="P49" s="6"/>
      <c r="Q49" s="6"/>
      <c r="R49" s="6"/>
      <c r="S49" s="6"/>
      <c r="T49" s="6"/>
      <c r="U49" s="6"/>
      <c r="V49" s="6"/>
      <c r="W49" s="6"/>
      <c r="X49" s="6"/>
      <c r="Y49" s="6"/>
      <c r="Z49" s="6"/>
      <c r="AA49" s="6"/>
      <c r="AB49" s="6"/>
      <c r="AC49" s="6"/>
      <c r="AD49" s="18"/>
      <c r="AE49" s="14" t="str">
        <f t="shared" si="1"/>
        <v/>
      </c>
    </row>
    <row r="50" spans="1:31" ht="15.6" x14ac:dyDescent="0.3">
      <c r="A50" s="20" t="str">
        <f>IF(ISNUMBER(AE50),RANK(AE50,$AE$4:$AE$23,0)+COUNTIF($AE$4:$AE50,AE50)-1,"")</f>
        <v/>
      </c>
      <c r="B50" s="5"/>
      <c r="C50" s="5"/>
      <c r="D50" s="5"/>
      <c r="E50" s="7"/>
      <c r="F50" s="32"/>
      <c r="G50" s="7"/>
      <c r="H50" s="5"/>
      <c r="I50" s="18"/>
      <c r="J50" s="8"/>
      <c r="K50" s="6"/>
      <c r="L50" s="6"/>
      <c r="M50" s="6"/>
      <c r="N50" s="6"/>
      <c r="O50" s="6"/>
      <c r="P50" s="6"/>
      <c r="Q50" s="6"/>
      <c r="R50" s="6"/>
      <c r="S50" s="6"/>
      <c r="T50" s="6"/>
      <c r="U50" s="6"/>
      <c r="V50" s="6"/>
      <c r="W50" s="6"/>
      <c r="X50" s="6"/>
      <c r="Y50" s="6"/>
      <c r="Z50" s="6"/>
      <c r="AA50" s="6"/>
      <c r="AB50" s="6"/>
      <c r="AC50" s="6"/>
      <c r="AD50" s="18"/>
      <c r="AE50" s="14" t="str">
        <f t="shared" si="1"/>
        <v/>
      </c>
    </row>
    <row r="51" spans="1:31" ht="15.6" x14ac:dyDescent="0.3">
      <c r="A51" s="20" t="str">
        <f>IF(ISNUMBER(AE51),RANK(AE51,$AE$4:$AE$23,0)+COUNTIF($AE$4:$AE51,AE51)-1,"")</f>
        <v/>
      </c>
      <c r="B51" s="5"/>
      <c r="C51" s="5"/>
      <c r="D51" s="5"/>
      <c r="E51" s="7"/>
      <c r="F51" s="32"/>
      <c r="G51" s="7"/>
      <c r="H51" s="5"/>
      <c r="I51" s="18"/>
      <c r="J51" s="8"/>
      <c r="K51" s="6"/>
      <c r="L51" s="6"/>
      <c r="M51" s="6"/>
      <c r="N51" s="6"/>
      <c r="O51" s="6"/>
      <c r="P51" s="6"/>
      <c r="Q51" s="6"/>
      <c r="R51" s="6"/>
      <c r="S51" s="6"/>
      <c r="T51" s="6"/>
      <c r="U51" s="6"/>
      <c r="V51" s="6"/>
      <c r="W51" s="6"/>
      <c r="X51" s="6"/>
      <c r="Y51" s="6"/>
      <c r="Z51" s="6"/>
      <c r="AA51" s="6"/>
      <c r="AB51" s="6"/>
      <c r="AC51" s="6"/>
      <c r="AD51" s="18"/>
      <c r="AE51" s="14" t="str">
        <f t="shared" si="1"/>
        <v/>
      </c>
    </row>
    <row r="52" spans="1:31" ht="15.6" x14ac:dyDescent="0.3">
      <c r="A52" s="20" t="str">
        <f>IF(ISNUMBER(AE52),RANK(AE52,$AE$4:$AE$23,0)+COUNTIF($AE$4:$AE52,AE52)-1,"")</f>
        <v/>
      </c>
      <c r="B52" s="5"/>
      <c r="C52" s="5"/>
      <c r="D52" s="5"/>
      <c r="E52" s="7"/>
      <c r="F52" s="32"/>
      <c r="G52" s="7"/>
      <c r="H52" s="5"/>
      <c r="I52" s="18"/>
      <c r="J52" s="8"/>
      <c r="K52" s="6"/>
      <c r="L52" s="6"/>
      <c r="M52" s="6"/>
      <c r="N52" s="6"/>
      <c r="O52" s="6"/>
      <c r="P52" s="6"/>
      <c r="Q52" s="6"/>
      <c r="R52" s="6"/>
      <c r="S52" s="6"/>
      <c r="T52" s="6"/>
      <c r="U52" s="6"/>
      <c r="V52" s="6"/>
      <c r="W52" s="6"/>
      <c r="X52" s="6"/>
      <c r="Y52" s="6"/>
      <c r="Z52" s="6"/>
      <c r="AA52" s="6"/>
      <c r="AB52" s="6"/>
      <c r="AC52" s="6"/>
      <c r="AD52" s="18"/>
      <c r="AE52" s="14" t="str">
        <f t="shared" si="1"/>
        <v/>
      </c>
    </row>
    <row r="53" spans="1:31" ht="15.6" x14ac:dyDescent="0.3">
      <c r="A53" s="20" t="str">
        <f>IF(ISNUMBER(AE53),RANK(AE53,$AE$4:$AE$23,0)+COUNTIF($AE$4:$AE53,AE53)-1,"")</f>
        <v/>
      </c>
      <c r="B53" s="5"/>
      <c r="C53" s="5"/>
      <c r="D53" s="5"/>
      <c r="E53" s="7"/>
      <c r="F53" s="32"/>
      <c r="G53" s="7"/>
      <c r="H53" s="5"/>
      <c r="I53" s="18"/>
      <c r="J53" s="8"/>
      <c r="K53" s="6"/>
      <c r="L53" s="6"/>
      <c r="M53" s="6"/>
      <c r="N53" s="6"/>
      <c r="O53" s="6"/>
      <c r="P53" s="6"/>
      <c r="Q53" s="6"/>
      <c r="R53" s="6"/>
      <c r="S53" s="6"/>
      <c r="T53" s="6"/>
      <c r="U53" s="6"/>
      <c r="V53" s="6"/>
      <c r="W53" s="6"/>
      <c r="X53" s="6"/>
      <c r="Y53" s="6"/>
      <c r="Z53" s="6"/>
      <c r="AA53" s="6"/>
      <c r="AB53" s="6"/>
      <c r="AC53" s="6"/>
      <c r="AD53" s="18"/>
      <c r="AE53" s="14" t="str">
        <f t="shared" si="1"/>
        <v/>
      </c>
    </row>
    <row r="54" spans="1:31" ht="15.6" x14ac:dyDescent="0.3">
      <c r="A54" s="20" t="str">
        <f>IF(ISNUMBER(AE54),RANK(AE54,$AE$4:$AE$23,0)+COUNTIF($AE$4:$AE54,AE54)-1,"")</f>
        <v/>
      </c>
      <c r="B54" s="5"/>
      <c r="C54" s="5"/>
      <c r="D54" s="5"/>
      <c r="E54" s="7"/>
      <c r="F54" s="32"/>
      <c r="G54" s="7"/>
      <c r="H54" s="5"/>
      <c r="I54" s="18"/>
      <c r="J54" s="8"/>
      <c r="K54" s="6"/>
      <c r="L54" s="6"/>
      <c r="M54" s="6"/>
      <c r="N54" s="6"/>
      <c r="O54" s="6"/>
      <c r="P54" s="6"/>
      <c r="Q54" s="6"/>
      <c r="R54" s="6"/>
      <c r="S54" s="6"/>
      <c r="T54" s="6"/>
      <c r="U54" s="6"/>
      <c r="V54" s="6"/>
      <c r="W54" s="6"/>
      <c r="X54" s="6"/>
      <c r="Y54" s="6"/>
      <c r="Z54" s="6"/>
      <c r="AA54" s="6"/>
      <c r="AB54" s="6"/>
      <c r="AC54" s="6"/>
      <c r="AD54" s="18"/>
      <c r="AE54" s="14" t="str">
        <f t="shared" si="1"/>
        <v/>
      </c>
    </row>
    <row r="55" spans="1:31" ht="15.6" x14ac:dyDescent="0.3">
      <c r="A55" s="20" t="str">
        <f>IF(ISNUMBER(AE55),RANK(AE55,$AE$4:$AE$23,0)+COUNTIF($AE$4:$AE55,AE55)-1,"")</f>
        <v/>
      </c>
      <c r="B55" s="5"/>
      <c r="C55" s="5"/>
      <c r="D55" s="5"/>
      <c r="E55" s="7"/>
      <c r="F55" s="32"/>
      <c r="G55" s="7"/>
      <c r="H55" s="5"/>
      <c r="I55" s="18"/>
      <c r="J55" s="8"/>
      <c r="K55" s="6"/>
      <c r="L55" s="6"/>
      <c r="M55" s="6"/>
      <c r="N55" s="6"/>
      <c r="O55" s="6"/>
      <c r="P55" s="6"/>
      <c r="Q55" s="6"/>
      <c r="R55" s="6"/>
      <c r="S55" s="6"/>
      <c r="T55" s="6"/>
      <c r="U55" s="6"/>
      <c r="V55" s="6"/>
      <c r="W55" s="6"/>
      <c r="X55" s="6"/>
      <c r="Y55" s="6"/>
      <c r="Z55" s="6"/>
      <c r="AA55" s="6"/>
      <c r="AB55" s="6"/>
      <c r="AC55" s="6"/>
      <c r="AD55" s="18"/>
      <c r="AE55" s="14" t="str">
        <f t="shared" si="1"/>
        <v/>
      </c>
    </row>
    <row r="56" spans="1:31" ht="15.6" x14ac:dyDescent="0.3">
      <c r="A56" s="20" t="str">
        <f>IF(ISNUMBER(AE56),RANK(AE56,$AE$4:$AE$23,0)+COUNTIF($AE$4:$AE56,AE56)-1,"")</f>
        <v/>
      </c>
      <c r="B56" s="5"/>
      <c r="C56" s="5"/>
      <c r="D56" s="5"/>
      <c r="E56" s="7"/>
      <c r="F56" s="32"/>
      <c r="G56" s="7"/>
      <c r="H56" s="5"/>
      <c r="I56" s="18"/>
      <c r="J56" s="8"/>
      <c r="K56" s="6"/>
      <c r="L56" s="6"/>
      <c r="M56" s="6"/>
      <c r="N56" s="6"/>
      <c r="O56" s="6"/>
      <c r="P56" s="6"/>
      <c r="Q56" s="6"/>
      <c r="R56" s="6"/>
      <c r="S56" s="6"/>
      <c r="T56" s="6"/>
      <c r="U56" s="6"/>
      <c r="V56" s="6"/>
      <c r="W56" s="6"/>
      <c r="X56" s="6"/>
      <c r="Y56" s="6"/>
      <c r="Z56" s="6"/>
      <c r="AA56" s="6"/>
      <c r="AB56" s="6"/>
      <c r="AC56" s="6"/>
      <c r="AD56" s="18"/>
      <c r="AE56" s="14" t="str">
        <f t="shared" si="1"/>
        <v/>
      </c>
    </row>
    <row r="57" spans="1:31" ht="15.6" x14ac:dyDescent="0.3">
      <c r="A57" s="20" t="str">
        <f>IF(ISNUMBER(AE57),RANK(AE57,$AE$4:$AE$23,0)+COUNTIF($AE$4:$AE57,AE57)-1,"")</f>
        <v/>
      </c>
      <c r="B57" s="5"/>
      <c r="C57" s="5"/>
      <c r="D57" s="5"/>
      <c r="E57" s="7"/>
      <c r="F57" s="32"/>
      <c r="G57" s="7"/>
      <c r="H57" s="5"/>
      <c r="I57" s="18"/>
      <c r="J57" s="8"/>
      <c r="K57" s="6"/>
      <c r="L57" s="6"/>
      <c r="M57" s="6"/>
      <c r="N57" s="6"/>
      <c r="O57" s="6"/>
      <c r="P57" s="6"/>
      <c r="Q57" s="6"/>
      <c r="R57" s="6"/>
      <c r="S57" s="6"/>
      <c r="T57" s="6"/>
      <c r="U57" s="6"/>
      <c r="V57" s="6"/>
      <c r="W57" s="6"/>
      <c r="X57" s="6"/>
      <c r="Y57" s="6"/>
      <c r="Z57" s="6"/>
      <c r="AA57" s="6"/>
      <c r="AB57" s="6"/>
      <c r="AC57" s="6"/>
      <c r="AD57" s="18"/>
      <c r="AE57" s="14" t="str">
        <f t="shared" si="1"/>
        <v/>
      </c>
    </row>
    <row r="58" spans="1:31" ht="15.6" x14ac:dyDescent="0.3">
      <c r="A58" s="20" t="str">
        <f>IF(ISNUMBER(AE58),RANK(AE58,$AE$4:$AE$23,0)+COUNTIF($AE$4:$AE58,AE58)-1,"")</f>
        <v/>
      </c>
      <c r="B58" s="5"/>
      <c r="C58" s="5"/>
      <c r="D58" s="5"/>
      <c r="E58" s="7"/>
      <c r="F58" s="32"/>
      <c r="G58" s="7"/>
      <c r="H58" s="5"/>
      <c r="I58" s="18"/>
      <c r="J58" s="8"/>
      <c r="K58" s="6"/>
      <c r="L58" s="6"/>
      <c r="M58" s="6"/>
      <c r="N58" s="6"/>
      <c r="O58" s="6"/>
      <c r="P58" s="6"/>
      <c r="Q58" s="6"/>
      <c r="R58" s="6"/>
      <c r="S58" s="6"/>
      <c r="T58" s="6"/>
      <c r="U58" s="6"/>
      <c r="V58" s="6"/>
      <c r="W58" s="6"/>
      <c r="X58" s="6"/>
      <c r="Y58" s="6"/>
      <c r="Z58" s="6"/>
      <c r="AA58" s="6"/>
      <c r="AB58" s="6"/>
      <c r="AC58" s="6"/>
      <c r="AD58" s="18"/>
      <c r="AE58" s="14" t="str">
        <f t="shared" si="1"/>
        <v/>
      </c>
    </row>
    <row r="59" spans="1:31" ht="15.6" x14ac:dyDescent="0.3">
      <c r="A59" s="20" t="str">
        <f>IF(ISNUMBER(AE59),RANK(AE59,$AE$4:$AE$23,0)+COUNTIF($AE$4:$AE59,AE59)-1,"")</f>
        <v/>
      </c>
      <c r="B59" s="5"/>
      <c r="C59" s="5"/>
      <c r="D59" s="5"/>
      <c r="E59" s="7"/>
      <c r="F59" s="32"/>
      <c r="G59" s="7"/>
      <c r="H59" s="5"/>
      <c r="I59" s="18"/>
      <c r="J59" s="8"/>
      <c r="K59" s="6"/>
      <c r="L59" s="6"/>
      <c r="M59" s="6"/>
      <c r="N59" s="6"/>
      <c r="O59" s="6"/>
      <c r="P59" s="6"/>
      <c r="Q59" s="6"/>
      <c r="R59" s="6"/>
      <c r="S59" s="6"/>
      <c r="T59" s="6"/>
      <c r="U59" s="6"/>
      <c r="V59" s="6"/>
      <c r="W59" s="6"/>
      <c r="X59" s="6"/>
      <c r="Y59" s="6"/>
      <c r="Z59" s="6"/>
      <c r="AA59" s="6"/>
      <c r="AB59" s="6"/>
      <c r="AC59" s="6"/>
      <c r="AD59" s="18"/>
      <c r="AE59" s="14" t="str">
        <f t="shared" si="1"/>
        <v/>
      </c>
    </row>
    <row r="60" spans="1:31" ht="15.6" x14ac:dyDescent="0.3">
      <c r="A60" s="20" t="str">
        <f>IF(ISNUMBER(AE60),RANK(AE60,$AE$4:$AE$23,0)+COUNTIF($AE$4:$AE60,AE60)-1,"")</f>
        <v/>
      </c>
      <c r="B60" s="5"/>
      <c r="C60" s="5"/>
      <c r="D60" s="5"/>
      <c r="E60" s="7"/>
      <c r="F60" s="32"/>
      <c r="G60" s="7"/>
      <c r="H60" s="5"/>
      <c r="I60" s="18"/>
      <c r="J60" s="8"/>
      <c r="K60" s="6"/>
      <c r="L60" s="6"/>
      <c r="M60" s="6"/>
      <c r="N60" s="6"/>
      <c r="O60" s="6"/>
      <c r="P60" s="6"/>
      <c r="Q60" s="6"/>
      <c r="R60" s="6"/>
      <c r="S60" s="6"/>
      <c r="T60" s="6"/>
      <c r="U60" s="6"/>
      <c r="V60" s="6"/>
      <c r="W60" s="6"/>
      <c r="X60" s="6"/>
      <c r="Y60" s="6"/>
      <c r="Z60" s="6"/>
      <c r="AA60" s="6"/>
      <c r="AB60" s="6"/>
      <c r="AC60" s="6"/>
      <c r="AD60" s="18"/>
      <c r="AE60" s="14" t="str">
        <f t="shared" si="1"/>
        <v/>
      </c>
    </row>
    <row r="61" spans="1:31" ht="15.6" x14ac:dyDescent="0.3">
      <c r="A61" s="20" t="str">
        <f>IF(ISNUMBER(AE61),RANK(AE61,$AE$4:$AE$23,0)+COUNTIF($AE$4:$AE61,AE61)-1,"")</f>
        <v/>
      </c>
      <c r="B61" s="5"/>
      <c r="C61" s="5"/>
      <c r="D61" s="5"/>
      <c r="E61" s="7"/>
      <c r="F61" s="32"/>
      <c r="G61" s="7"/>
      <c r="H61" s="5"/>
      <c r="I61" s="18"/>
      <c r="J61" s="8"/>
      <c r="K61" s="6"/>
      <c r="L61" s="6"/>
      <c r="M61" s="6"/>
      <c r="N61" s="6"/>
      <c r="O61" s="6"/>
      <c r="P61" s="6"/>
      <c r="Q61" s="6"/>
      <c r="R61" s="6"/>
      <c r="S61" s="6"/>
      <c r="T61" s="6"/>
      <c r="U61" s="6"/>
      <c r="V61" s="6"/>
      <c r="W61" s="6"/>
      <c r="X61" s="6"/>
      <c r="Y61" s="6"/>
      <c r="Z61" s="6"/>
      <c r="AA61" s="6"/>
      <c r="AB61" s="6"/>
      <c r="AC61" s="6"/>
      <c r="AD61" s="18"/>
      <c r="AE61" s="14" t="str">
        <f t="shared" si="1"/>
        <v/>
      </c>
    </row>
    <row r="62" spans="1:31" ht="15.6" x14ac:dyDescent="0.3">
      <c r="A62" s="20" t="str">
        <f>IF(ISNUMBER(AE62),RANK(AE62,$AE$4:$AE$23,0)+COUNTIF($AE$4:$AE62,AE62)-1,"")</f>
        <v/>
      </c>
      <c r="B62" s="5"/>
      <c r="C62" s="5"/>
      <c r="D62" s="5"/>
      <c r="E62" s="7"/>
      <c r="F62" s="32"/>
      <c r="G62" s="7"/>
      <c r="H62" s="5"/>
      <c r="I62" s="18"/>
      <c r="J62" s="8"/>
      <c r="K62" s="6"/>
      <c r="L62" s="6"/>
      <c r="M62" s="6"/>
      <c r="N62" s="6"/>
      <c r="O62" s="6"/>
      <c r="P62" s="6"/>
      <c r="Q62" s="6"/>
      <c r="R62" s="6"/>
      <c r="S62" s="6"/>
      <c r="T62" s="6"/>
      <c r="U62" s="6"/>
      <c r="V62" s="6"/>
      <c r="W62" s="6"/>
      <c r="X62" s="6"/>
      <c r="Y62" s="6"/>
      <c r="Z62" s="6"/>
      <c r="AA62" s="6"/>
      <c r="AB62" s="6"/>
      <c r="AC62" s="6"/>
      <c r="AD62" s="18"/>
      <c r="AE62" s="14" t="str">
        <f t="shared" si="1"/>
        <v/>
      </c>
    </row>
    <row r="63" spans="1:31" ht="15.6" x14ac:dyDescent="0.3">
      <c r="A63" s="20" t="str">
        <f>IF(ISNUMBER(AE63),RANK(AE63,$AE$4:$AE$23,0)+COUNTIF($AE$4:$AE63,AE63)-1,"")</f>
        <v/>
      </c>
      <c r="B63" s="5"/>
      <c r="C63" s="5"/>
      <c r="D63" s="5"/>
      <c r="E63" s="7"/>
      <c r="F63" s="32"/>
      <c r="G63" s="7"/>
      <c r="H63" s="5"/>
      <c r="I63" s="18"/>
      <c r="J63" s="8"/>
      <c r="K63" s="6"/>
      <c r="L63" s="6"/>
      <c r="M63" s="6"/>
      <c r="N63" s="6"/>
      <c r="O63" s="6"/>
      <c r="P63" s="6"/>
      <c r="Q63" s="6"/>
      <c r="R63" s="6"/>
      <c r="S63" s="6"/>
      <c r="T63" s="6"/>
      <c r="U63" s="6"/>
      <c r="V63" s="6"/>
      <c r="W63" s="6"/>
      <c r="X63" s="6"/>
      <c r="Y63" s="6"/>
      <c r="Z63" s="6"/>
      <c r="AA63" s="6"/>
      <c r="AB63" s="6"/>
      <c r="AC63" s="6"/>
      <c r="AD63" s="18"/>
      <c r="AE63" s="14" t="str">
        <f t="shared" si="1"/>
        <v/>
      </c>
    </row>
    <row r="64" spans="1:31" ht="15.6" x14ac:dyDescent="0.3">
      <c r="A64" s="20" t="str">
        <f>IF(ISNUMBER(AE64),RANK(AE64,$AE$4:$AE$23,0)+COUNTIF($AE$4:$AE64,AE64)-1,"")</f>
        <v/>
      </c>
      <c r="B64" s="5"/>
      <c r="C64" s="5"/>
      <c r="D64" s="5"/>
      <c r="E64" s="7"/>
      <c r="F64" s="32"/>
      <c r="G64" s="7"/>
      <c r="H64" s="5"/>
      <c r="I64" s="18"/>
      <c r="J64" s="8"/>
      <c r="K64" s="6"/>
      <c r="L64" s="6"/>
      <c r="M64" s="6"/>
      <c r="N64" s="6"/>
      <c r="O64" s="6"/>
      <c r="P64" s="6"/>
      <c r="Q64" s="6"/>
      <c r="R64" s="6"/>
      <c r="S64" s="6"/>
      <c r="T64" s="6"/>
      <c r="U64" s="6"/>
      <c r="V64" s="6"/>
      <c r="W64" s="6"/>
      <c r="X64" s="6"/>
      <c r="Y64" s="6"/>
      <c r="Z64" s="6"/>
      <c r="AA64" s="6"/>
      <c r="AB64" s="6"/>
      <c r="AC64" s="6"/>
      <c r="AD64" s="18"/>
      <c r="AE64" s="14" t="str">
        <f t="shared" si="1"/>
        <v/>
      </c>
    </row>
    <row r="65" spans="1:31" ht="15.6" x14ac:dyDescent="0.3">
      <c r="A65" s="20" t="str">
        <f>IF(ISNUMBER(AE65),RANK(AE65,$AE$4:$AE$23,0)+COUNTIF($AE$4:$AE65,AE65)-1,"")</f>
        <v/>
      </c>
      <c r="B65" s="5"/>
      <c r="C65" s="5"/>
      <c r="D65" s="5"/>
      <c r="E65" s="7"/>
      <c r="F65" s="32"/>
      <c r="G65" s="7"/>
      <c r="H65" s="5"/>
      <c r="I65" s="18"/>
      <c r="J65" s="8"/>
      <c r="K65" s="6"/>
      <c r="L65" s="6"/>
      <c r="M65" s="6"/>
      <c r="N65" s="6"/>
      <c r="O65" s="6"/>
      <c r="P65" s="6"/>
      <c r="Q65" s="6"/>
      <c r="R65" s="6"/>
      <c r="S65" s="6"/>
      <c r="T65" s="6"/>
      <c r="U65" s="6"/>
      <c r="V65" s="6"/>
      <c r="W65" s="6"/>
      <c r="X65" s="6"/>
      <c r="Y65" s="6"/>
      <c r="Z65" s="6"/>
      <c r="AA65" s="6"/>
      <c r="AB65" s="6"/>
      <c r="AC65" s="6"/>
      <c r="AD65" s="18"/>
      <c r="AE65" s="14" t="str">
        <f t="shared" si="1"/>
        <v/>
      </c>
    </row>
    <row r="66" spans="1:31" ht="15.6" x14ac:dyDescent="0.3">
      <c r="A66" s="20" t="str">
        <f>IF(ISNUMBER(AE66),RANK(AE66,$AE$4:$AE$23,0)+COUNTIF($AE$4:$AE66,AE66)-1,"")</f>
        <v/>
      </c>
      <c r="B66" s="5"/>
      <c r="C66" s="5"/>
      <c r="D66" s="5"/>
      <c r="E66" s="7"/>
      <c r="F66" s="32"/>
      <c r="G66" s="7"/>
      <c r="H66" s="5"/>
      <c r="I66" s="18"/>
      <c r="J66" s="8"/>
      <c r="K66" s="6"/>
      <c r="L66" s="6"/>
      <c r="M66" s="6"/>
      <c r="N66" s="6"/>
      <c r="O66" s="6"/>
      <c r="P66" s="6"/>
      <c r="Q66" s="6"/>
      <c r="R66" s="6"/>
      <c r="S66" s="6"/>
      <c r="T66" s="6"/>
      <c r="U66" s="6"/>
      <c r="V66" s="6"/>
      <c r="W66" s="6"/>
      <c r="X66" s="6"/>
      <c r="Y66" s="6"/>
      <c r="Z66" s="6"/>
      <c r="AA66" s="6"/>
      <c r="AB66" s="6"/>
      <c r="AC66" s="6"/>
      <c r="AD66" s="18"/>
      <c r="AE66" s="14" t="str">
        <f t="shared" si="1"/>
        <v/>
      </c>
    </row>
    <row r="67" spans="1:31" ht="15.6" x14ac:dyDescent="0.3">
      <c r="A67" s="20" t="str">
        <f>IF(ISNUMBER(AE67),RANK(AE67,$AE$4:$AE$23,0)+COUNTIF($AE$4:$AE67,AE67)-1,"")</f>
        <v/>
      </c>
      <c r="B67" s="5"/>
      <c r="C67" s="5"/>
      <c r="D67" s="5"/>
      <c r="E67" s="7"/>
      <c r="F67" s="32"/>
      <c r="G67" s="7"/>
      <c r="H67" s="5"/>
      <c r="I67" s="18"/>
      <c r="J67" s="8"/>
      <c r="K67" s="6"/>
      <c r="L67" s="6"/>
      <c r="M67" s="6"/>
      <c r="N67" s="6"/>
      <c r="O67" s="6"/>
      <c r="P67" s="6"/>
      <c r="Q67" s="6"/>
      <c r="R67" s="6"/>
      <c r="S67" s="6"/>
      <c r="T67" s="6"/>
      <c r="U67" s="6"/>
      <c r="V67" s="6"/>
      <c r="W67" s="6"/>
      <c r="X67" s="6"/>
      <c r="Y67" s="6"/>
      <c r="Z67" s="6"/>
      <c r="AA67" s="6"/>
      <c r="AB67" s="6"/>
      <c r="AC67" s="6"/>
      <c r="AD67" s="18"/>
      <c r="AE67" s="14" t="str">
        <f t="shared" si="1"/>
        <v/>
      </c>
    </row>
    <row r="68" spans="1:31" ht="15.6" x14ac:dyDescent="0.3">
      <c r="A68" s="20" t="str">
        <f>IF(ISNUMBER(AE68),RANK(AE68,$AE$4:$AE$23,0)+COUNTIF($AE$4:$AE68,AE68)-1,"")</f>
        <v/>
      </c>
      <c r="B68" s="5"/>
      <c r="C68" s="5"/>
      <c r="D68" s="5"/>
      <c r="E68" s="7"/>
      <c r="F68" s="32"/>
      <c r="G68" s="7"/>
      <c r="H68" s="5"/>
      <c r="I68" s="18"/>
      <c r="J68" s="8"/>
      <c r="K68" s="6"/>
      <c r="L68" s="6"/>
      <c r="M68" s="6"/>
      <c r="N68" s="6"/>
      <c r="O68" s="6"/>
      <c r="P68" s="6"/>
      <c r="Q68" s="6"/>
      <c r="R68" s="6"/>
      <c r="S68" s="6"/>
      <c r="T68" s="6"/>
      <c r="U68" s="6"/>
      <c r="V68" s="6"/>
      <c r="W68" s="6"/>
      <c r="X68" s="6"/>
      <c r="Y68" s="6"/>
      <c r="Z68" s="6"/>
      <c r="AA68" s="6"/>
      <c r="AB68" s="6"/>
      <c r="AC68" s="6"/>
      <c r="AD68" s="18"/>
      <c r="AE68" s="14" t="str">
        <f t="shared" ref="AE68:AE104" si="2">IF(SUM(J68:AC68)=0,"",MIN(4,(AVERAGE(J68:AC68))*(1+(IF(COUNT(J68:AC68)&gt;1,COUNT(J68:AC68),0)*tekijän_kasautumisvaikutus))))</f>
        <v/>
      </c>
    </row>
    <row r="69" spans="1:31" ht="15.6" x14ac:dyDescent="0.3">
      <c r="A69" s="20" t="str">
        <f>IF(ISNUMBER(AE69),RANK(AE69,$AE$4:$AE$23,0)+COUNTIF($AE$4:$AE69,AE69)-1,"")</f>
        <v/>
      </c>
      <c r="B69" s="5"/>
      <c r="C69" s="5"/>
      <c r="D69" s="5"/>
      <c r="E69" s="7"/>
      <c r="F69" s="32"/>
      <c r="G69" s="7"/>
      <c r="H69" s="5"/>
      <c r="I69" s="18"/>
      <c r="J69" s="8"/>
      <c r="K69" s="6"/>
      <c r="L69" s="6"/>
      <c r="M69" s="6"/>
      <c r="N69" s="6"/>
      <c r="O69" s="6"/>
      <c r="P69" s="6"/>
      <c r="Q69" s="6"/>
      <c r="R69" s="6"/>
      <c r="S69" s="6"/>
      <c r="T69" s="6"/>
      <c r="U69" s="6"/>
      <c r="V69" s="6"/>
      <c r="W69" s="6"/>
      <c r="X69" s="6"/>
      <c r="Y69" s="6"/>
      <c r="Z69" s="6"/>
      <c r="AA69" s="6"/>
      <c r="AB69" s="6"/>
      <c r="AC69" s="6"/>
      <c r="AD69" s="18"/>
      <c r="AE69" s="14" t="str">
        <f t="shared" si="2"/>
        <v/>
      </c>
    </row>
    <row r="70" spans="1:31" ht="15.6" x14ac:dyDescent="0.3">
      <c r="A70" s="20" t="str">
        <f>IF(ISNUMBER(AE70),RANK(AE70,$AE$4:$AE$23,0)+COUNTIF($AE$4:$AE70,AE70)-1,"")</f>
        <v/>
      </c>
      <c r="B70" s="5"/>
      <c r="C70" s="5"/>
      <c r="D70" s="5"/>
      <c r="E70" s="7"/>
      <c r="F70" s="32"/>
      <c r="G70" s="7"/>
      <c r="H70" s="5"/>
      <c r="I70" s="18"/>
      <c r="J70" s="8"/>
      <c r="K70" s="6"/>
      <c r="L70" s="6"/>
      <c r="M70" s="6"/>
      <c r="N70" s="6"/>
      <c r="O70" s="6"/>
      <c r="P70" s="6"/>
      <c r="Q70" s="6"/>
      <c r="R70" s="6"/>
      <c r="S70" s="6"/>
      <c r="T70" s="6"/>
      <c r="U70" s="6"/>
      <c r="V70" s="6"/>
      <c r="W70" s="6"/>
      <c r="X70" s="6"/>
      <c r="Y70" s="6"/>
      <c r="Z70" s="6"/>
      <c r="AA70" s="6"/>
      <c r="AB70" s="6"/>
      <c r="AC70" s="6"/>
      <c r="AD70" s="18"/>
      <c r="AE70" s="14" t="str">
        <f t="shared" si="2"/>
        <v/>
      </c>
    </row>
    <row r="71" spans="1:31" ht="15.6" x14ac:dyDescent="0.3">
      <c r="A71" s="20" t="str">
        <f>IF(ISNUMBER(AE71),RANK(AE71,$AE$4:$AE$23,0)+COUNTIF($AE$4:$AE71,AE71)-1,"")</f>
        <v/>
      </c>
      <c r="B71" s="5"/>
      <c r="C71" s="5"/>
      <c r="D71" s="5"/>
      <c r="E71" s="7"/>
      <c r="F71" s="32"/>
      <c r="G71" s="7"/>
      <c r="H71" s="5"/>
      <c r="I71" s="18"/>
      <c r="J71" s="8"/>
      <c r="K71" s="6"/>
      <c r="L71" s="6"/>
      <c r="M71" s="6"/>
      <c r="N71" s="6"/>
      <c r="O71" s="6"/>
      <c r="P71" s="6"/>
      <c r="Q71" s="6"/>
      <c r="R71" s="6"/>
      <c r="S71" s="6"/>
      <c r="T71" s="6"/>
      <c r="U71" s="6"/>
      <c r="V71" s="6"/>
      <c r="W71" s="6"/>
      <c r="X71" s="6"/>
      <c r="Y71" s="6"/>
      <c r="Z71" s="6"/>
      <c r="AA71" s="6"/>
      <c r="AB71" s="6"/>
      <c r="AC71" s="6"/>
      <c r="AD71" s="18"/>
      <c r="AE71" s="14" t="str">
        <f t="shared" si="2"/>
        <v/>
      </c>
    </row>
    <row r="72" spans="1:31" ht="15.6" x14ac:dyDescent="0.3">
      <c r="A72" s="20" t="str">
        <f>IF(ISNUMBER(AE72),RANK(AE72,$AE$4:$AE$23,0)+COUNTIF($AE$4:$AE72,AE72)-1,"")</f>
        <v/>
      </c>
      <c r="B72" s="5"/>
      <c r="C72" s="5"/>
      <c r="D72" s="5"/>
      <c r="E72" s="7"/>
      <c r="F72" s="32"/>
      <c r="G72" s="7"/>
      <c r="H72" s="5"/>
      <c r="I72" s="18"/>
      <c r="J72" s="8"/>
      <c r="K72" s="6"/>
      <c r="L72" s="6"/>
      <c r="M72" s="6"/>
      <c r="N72" s="6"/>
      <c r="O72" s="6"/>
      <c r="P72" s="6"/>
      <c r="Q72" s="6"/>
      <c r="R72" s="6"/>
      <c r="S72" s="6"/>
      <c r="T72" s="6"/>
      <c r="U72" s="6"/>
      <c r="V72" s="6"/>
      <c r="W72" s="6"/>
      <c r="X72" s="6"/>
      <c r="Y72" s="6"/>
      <c r="Z72" s="6"/>
      <c r="AA72" s="6"/>
      <c r="AB72" s="6"/>
      <c r="AC72" s="6"/>
      <c r="AD72" s="18"/>
      <c r="AE72" s="14" t="str">
        <f t="shared" si="2"/>
        <v/>
      </c>
    </row>
    <row r="73" spans="1:31" ht="15.6" x14ac:dyDescent="0.3">
      <c r="A73" s="20" t="str">
        <f>IF(ISNUMBER(AE73),RANK(AE73,$AE$4:$AE$23,0)+COUNTIF($AE$4:$AE73,AE73)-1,"")</f>
        <v/>
      </c>
      <c r="B73" s="5"/>
      <c r="C73" s="5"/>
      <c r="D73" s="5"/>
      <c r="E73" s="7"/>
      <c r="F73" s="32"/>
      <c r="G73" s="7"/>
      <c r="H73" s="5"/>
      <c r="I73" s="18"/>
      <c r="J73" s="8"/>
      <c r="K73" s="6"/>
      <c r="L73" s="6"/>
      <c r="M73" s="6"/>
      <c r="N73" s="6"/>
      <c r="O73" s="6"/>
      <c r="P73" s="6"/>
      <c r="Q73" s="6"/>
      <c r="R73" s="6"/>
      <c r="S73" s="6"/>
      <c r="T73" s="6"/>
      <c r="U73" s="6"/>
      <c r="V73" s="6"/>
      <c r="W73" s="6"/>
      <c r="X73" s="6"/>
      <c r="Y73" s="6"/>
      <c r="Z73" s="6"/>
      <c r="AA73" s="6"/>
      <c r="AB73" s="6"/>
      <c r="AC73" s="6"/>
      <c r="AD73" s="18"/>
      <c r="AE73" s="14" t="str">
        <f t="shared" si="2"/>
        <v/>
      </c>
    </row>
    <row r="74" spans="1:31" ht="15.6" x14ac:dyDescent="0.3">
      <c r="A74" s="20" t="str">
        <f>IF(ISNUMBER(AE74),RANK(AE74,$AE$4:$AE$23,0)+COUNTIF($AE$4:$AE74,AE74)-1,"")</f>
        <v/>
      </c>
      <c r="B74" s="5"/>
      <c r="C74" s="5"/>
      <c r="D74" s="5"/>
      <c r="E74" s="7"/>
      <c r="F74" s="32"/>
      <c r="G74" s="7"/>
      <c r="H74" s="5"/>
      <c r="I74" s="18"/>
      <c r="J74" s="8"/>
      <c r="K74" s="6"/>
      <c r="L74" s="6"/>
      <c r="M74" s="6"/>
      <c r="N74" s="6"/>
      <c r="O74" s="6"/>
      <c r="P74" s="6"/>
      <c r="Q74" s="6"/>
      <c r="R74" s="6"/>
      <c r="S74" s="6"/>
      <c r="T74" s="6"/>
      <c r="U74" s="6"/>
      <c r="V74" s="6"/>
      <c r="W74" s="6"/>
      <c r="X74" s="6"/>
      <c r="Y74" s="6"/>
      <c r="Z74" s="6"/>
      <c r="AA74" s="6"/>
      <c r="AB74" s="6"/>
      <c r="AC74" s="6"/>
      <c r="AD74" s="18"/>
      <c r="AE74" s="14" t="str">
        <f t="shared" si="2"/>
        <v/>
      </c>
    </row>
    <row r="75" spans="1:31" ht="15.6" x14ac:dyDescent="0.3">
      <c r="A75" s="20" t="str">
        <f>IF(ISNUMBER(AE75),RANK(AE75,$AE$4:$AE$23,0)+COUNTIF($AE$4:$AE75,AE75)-1,"")</f>
        <v/>
      </c>
      <c r="B75" s="5"/>
      <c r="C75" s="5"/>
      <c r="D75" s="5"/>
      <c r="E75" s="7"/>
      <c r="F75" s="32"/>
      <c r="G75" s="7"/>
      <c r="H75" s="5"/>
      <c r="I75" s="18"/>
      <c r="J75" s="8"/>
      <c r="K75" s="6"/>
      <c r="L75" s="6"/>
      <c r="M75" s="6"/>
      <c r="N75" s="6"/>
      <c r="O75" s="6"/>
      <c r="P75" s="6"/>
      <c r="Q75" s="6"/>
      <c r="R75" s="6"/>
      <c r="S75" s="6"/>
      <c r="T75" s="6"/>
      <c r="U75" s="6"/>
      <c r="V75" s="6"/>
      <c r="W75" s="6"/>
      <c r="X75" s="6"/>
      <c r="Y75" s="6"/>
      <c r="Z75" s="6"/>
      <c r="AA75" s="6"/>
      <c r="AB75" s="6"/>
      <c r="AC75" s="6"/>
      <c r="AD75" s="18"/>
      <c r="AE75" s="14" t="str">
        <f t="shared" si="2"/>
        <v/>
      </c>
    </row>
    <row r="76" spans="1:31" ht="15.6" x14ac:dyDescent="0.3">
      <c r="A76" s="20" t="str">
        <f>IF(ISNUMBER(AE76),RANK(AE76,$AE$4:$AE$23,0)+COUNTIF($AE$4:$AE76,AE76)-1,"")</f>
        <v/>
      </c>
      <c r="B76" s="5"/>
      <c r="C76" s="5"/>
      <c r="D76" s="5"/>
      <c r="E76" s="7"/>
      <c r="F76" s="32"/>
      <c r="G76" s="7"/>
      <c r="H76" s="5"/>
      <c r="I76" s="18"/>
      <c r="J76" s="8"/>
      <c r="K76" s="6"/>
      <c r="L76" s="6"/>
      <c r="M76" s="6"/>
      <c r="N76" s="6"/>
      <c r="O76" s="6"/>
      <c r="P76" s="6"/>
      <c r="Q76" s="6"/>
      <c r="R76" s="6"/>
      <c r="S76" s="6"/>
      <c r="T76" s="6"/>
      <c r="U76" s="6"/>
      <c r="V76" s="6"/>
      <c r="W76" s="6"/>
      <c r="X76" s="6"/>
      <c r="Y76" s="6"/>
      <c r="Z76" s="6"/>
      <c r="AA76" s="6"/>
      <c r="AB76" s="6"/>
      <c r="AC76" s="6"/>
      <c r="AD76" s="18"/>
      <c r="AE76" s="14" t="str">
        <f t="shared" si="2"/>
        <v/>
      </c>
    </row>
    <row r="77" spans="1:31" ht="15.6" x14ac:dyDescent="0.3">
      <c r="A77" s="20" t="str">
        <f>IF(ISNUMBER(AE77),RANK(AE77,$AE$4:$AE$23,0)+COUNTIF($AE$4:$AE77,AE77)-1,"")</f>
        <v/>
      </c>
      <c r="B77" s="5"/>
      <c r="C77" s="5"/>
      <c r="D77" s="5"/>
      <c r="E77" s="7"/>
      <c r="F77" s="32"/>
      <c r="G77" s="7"/>
      <c r="H77" s="5"/>
      <c r="I77" s="18"/>
      <c r="J77" s="8"/>
      <c r="K77" s="6"/>
      <c r="L77" s="6"/>
      <c r="M77" s="6"/>
      <c r="N77" s="6"/>
      <c r="O77" s="6"/>
      <c r="P77" s="6"/>
      <c r="Q77" s="6"/>
      <c r="R77" s="6"/>
      <c r="S77" s="6"/>
      <c r="T77" s="6"/>
      <c r="U77" s="6"/>
      <c r="V77" s="6"/>
      <c r="W77" s="6"/>
      <c r="X77" s="6"/>
      <c r="Y77" s="6"/>
      <c r="Z77" s="6"/>
      <c r="AA77" s="6"/>
      <c r="AB77" s="6"/>
      <c r="AC77" s="6"/>
      <c r="AD77" s="18"/>
      <c r="AE77" s="14" t="str">
        <f t="shared" si="2"/>
        <v/>
      </c>
    </row>
    <row r="78" spans="1:31" ht="15.6" x14ac:dyDescent="0.3">
      <c r="A78" s="20" t="str">
        <f>IF(ISNUMBER(AE78),RANK(AE78,$AE$4:$AE$23,0)+COUNTIF($AE$4:$AE78,AE78)-1,"")</f>
        <v/>
      </c>
      <c r="B78" s="5"/>
      <c r="C78" s="5"/>
      <c r="D78" s="5"/>
      <c r="E78" s="7"/>
      <c r="F78" s="32"/>
      <c r="G78" s="7"/>
      <c r="H78" s="5"/>
      <c r="I78" s="18"/>
      <c r="J78" s="8"/>
      <c r="K78" s="6"/>
      <c r="L78" s="6"/>
      <c r="M78" s="6"/>
      <c r="N78" s="6"/>
      <c r="O78" s="6"/>
      <c r="P78" s="6"/>
      <c r="Q78" s="6"/>
      <c r="R78" s="6"/>
      <c r="S78" s="6"/>
      <c r="T78" s="6"/>
      <c r="U78" s="6"/>
      <c r="V78" s="6"/>
      <c r="W78" s="6"/>
      <c r="X78" s="6"/>
      <c r="Y78" s="6"/>
      <c r="Z78" s="6"/>
      <c r="AA78" s="6"/>
      <c r="AB78" s="6"/>
      <c r="AC78" s="6"/>
      <c r="AD78" s="18"/>
      <c r="AE78" s="14" t="str">
        <f t="shared" si="2"/>
        <v/>
      </c>
    </row>
    <row r="79" spans="1:31" ht="15.6" x14ac:dyDescent="0.3">
      <c r="A79" s="20" t="str">
        <f>IF(ISNUMBER(AE79),RANK(AE79,$AE$4:$AE$23,0)+COUNTIF($AE$4:$AE79,AE79)-1,"")</f>
        <v/>
      </c>
      <c r="B79" s="5"/>
      <c r="C79" s="5"/>
      <c r="D79" s="5"/>
      <c r="E79" s="7"/>
      <c r="F79" s="32"/>
      <c r="G79" s="7"/>
      <c r="H79" s="5"/>
      <c r="I79" s="18"/>
      <c r="J79" s="8"/>
      <c r="K79" s="6"/>
      <c r="L79" s="6"/>
      <c r="M79" s="6"/>
      <c r="N79" s="6"/>
      <c r="O79" s="6"/>
      <c r="P79" s="6"/>
      <c r="Q79" s="6"/>
      <c r="R79" s="6"/>
      <c r="S79" s="6"/>
      <c r="T79" s="6"/>
      <c r="U79" s="6"/>
      <c r="V79" s="6"/>
      <c r="W79" s="6"/>
      <c r="X79" s="6"/>
      <c r="Y79" s="6"/>
      <c r="Z79" s="6"/>
      <c r="AA79" s="6"/>
      <c r="AB79" s="6"/>
      <c r="AC79" s="6"/>
      <c r="AD79" s="18"/>
      <c r="AE79" s="14" t="str">
        <f t="shared" si="2"/>
        <v/>
      </c>
    </row>
    <row r="80" spans="1:31" ht="15.6" x14ac:dyDescent="0.3">
      <c r="A80" s="20" t="str">
        <f>IF(ISNUMBER(AE80),RANK(AE80,$AE$4:$AE$23,0)+COUNTIF($AE$4:$AE80,AE80)-1,"")</f>
        <v/>
      </c>
      <c r="B80" s="5"/>
      <c r="C80" s="5"/>
      <c r="D80" s="5"/>
      <c r="E80" s="7"/>
      <c r="F80" s="32"/>
      <c r="G80" s="7"/>
      <c r="H80" s="5"/>
      <c r="I80" s="18"/>
      <c r="J80" s="8"/>
      <c r="K80" s="6"/>
      <c r="L80" s="6"/>
      <c r="M80" s="6"/>
      <c r="N80" s="6"/>
      <c r="O80" s="6"/>
      <c r="P80" s="6"/>
      <c r="Q80" s="6"/>
      <c r="R80" s="6"/>
      <c r="S80" s="6"/>
      <c r="T80" s="6"/>
      <c r="U80" s="6"/>
      <c r="V80" s="6"/>
      <c r="W80" s="6"/>
      <c r="X80" s="6"/>
      <c r="Y80" s="6"/>
      <c r="Z80" s="6"/>
      <c r="AA80" s="6"/>
      <c r="AB80" s="6"/>
      <c r="AC80" s="6"/>
      <c r="AD80" s="18"/>
      <c r="AE80" s="14" t="str">
        <f t="shared" si="2"/>
        <v/>
      </c>
    </row>
    <row r="81" spans="1:31" ht="15.6" x14ac:dyDescent="0.3">
      <c r="A81" s="20" t="str">
        <f>IF(ISNUMBER(AE81),RANK(AE81,$AE$4:$AE$23,0)+COUNTIF($AE$4:$AE81,AE81)-1,"")</f>
        <v/>
      </c>
      <c r="B81" s="5"/>
      <c r="C81" s="5"/>
      <c r="D81" s="5"/>
      <c r="E81" s="7"/>
      <c r="F81" s="32"/>
      <c r="G81" s="7"/>
      <c r="H81" s="5"/>
      <c r="I81" s="18"/>
      <c r="J81" s="8"/>
      <c r="K81" s="6"/>
      <c r="L81" s="6"/>
      <c r="M81" s="6"/>
      <c r="N81" s="6"/>
      <c r="O81" s="6"/>
      <c r="P81" s="6"/>
      <c r="Q81" s="6"/>
      <c r="R81" s="6"/>
      <c r="S81" s="6"/>
      <c r="T81" s="6"/>
      <c r="U81" s="6"/>
      <c r="V81" s="6"/>
      <c r="W81" s="6"/>
      <c r="X81" s="6"/>
      <c r="Y81" s="6"/>
      <c r="Z81" s="6"/>
      <c r="AA81" s="6"/>
      <c r="AB81" s="6"/>
      <c r="AC81" s="6"/>
      <c r="AD81" s="18"/>
      <c r="AE81" s="14" t="str">
        <f t="shared" si="2"/>
        <v/>
      </c>
    </row>
    <row r="82" spans="1:31" ht="15.6" x14ac:dyDescent="0.3">
      <c r="A82" s="20" t="str">
        <f>IF(ISNUMBER(AE82),RANK(AE82,$AE$4:$AE$23,0)+COUNTIF($AE$4:$AE82,AE82)-1,"")</f>
        <v/>
      </c>
      <c r="B82" s="5"/>
      <c r="C82" s="5"/>
      <c r="D82" s="5"/>
      <c r="E82" s="7"/>
      <c r="F82" s="32"/>
      <c r="G82" s="7"/>
      <c r="H82" s="5"/>
      <c r="I82" s="18"/>
      <c r="J82" s="8"/>
      <c r="K82" s="6"/>
      <c r="L82" s="6"/>
      <c r="M82" s="6"/>
      <c r="N82" s="6"/>
      <c r="O82" s="6"/>
      <c r="P82" s="6"/>
      <c r="Q82" s="6"/>
      <c r="R82" s="6"/>
      <c r="S82" s="6"/>
      <c r="T82" s="6"/>
      <c r="U82" s="6"/>
      <c r="V82" s="6"/>
      <c r="W82" s="6"/>
      <c r="X82" s="6"/>
      <c r="Y82" s="6"/>
      <c r="Z82" s="6"/>
      <c r="AA82" s="6"/>
      <c r="AB82" s="6"/>
      <c r="AC82" s="6"/>
      <c r="AD82" s="18"/>
      <c r="AE82" s="14" t="str">
        <f t="shared" si="2"/>
        <v/>
      </c>
    </row>
    <row r="83" spans="1:31" ht="15.6" x14ac:dyDescent="0.3">
      <c r="A83" s="20" t="str">
        <f>IF(ISNUMBER(AE83),RANK(AE83,$AE$4:$AE$23,0)+COUNTIF($AE$4:$AE83,AE83)-1,"")</f>
        <v/>
      </c>
      <c r="B83" s="5"/>
      <c r="C83" s="5"/>
      <c r="D83" s="5"/>
      <c r="E83" s="7"/>
      <c r="F83" s="32"/>
      <c r="G83" s="7"/>
      <c r="H83" s="5"/>
      <c r="I83" s="18"/>
      <c r="J83" s="8"/>
      <c r="K83" s="6"/>
      <c r="L83" s="6"/>
      <c r="M83" s="6"/>
      <c r="N83" s="6"/>
      <c r="O83" s="6"/>
      <c r="P83" s="6"/>
      <c r="Q83" s="6"/>
      <c r="R83" s="6"/>
      <c r="S83" s="6"/>
      <c r="T83" s="6"/>
      <c r="U83" s="6"/>
      <c r="V83" s="6"/>
      <c r="W83" s="6"/>
      <c r="X83" s="6"/>
      <c r="Y83" s="6"/>
      <c r="Z83" s="6"/>
      <c r="AA83" s="6"/>
      <c r="AB83" s="6"/>
      <c r="AC83" s="6"/>
      <c r="AD83" s="18"/>
      <c r="AE83" s="14" t="str">
        <f t="shared" si="2"/>
        <v/>
      </c>
    </row>
    <row r="84" spans="1:31" ht="15.6" x14ac:dyDescent="0.3">
      <c r="A84" s="20" t="str">
        <f>IF(ISNUMBER(AE84),RANK(AE84,$AE$4:$AE$23,0)+COUNTIF($AE$4:$AE84,AE84)-1,"")</f>
        <v/>
      </c>
      <c r="B84" s="5"/>
      <c r="C84" s="5"/>
      <c r="D84" s="5"/>
      <c r="E84" s="7"/>
      <c r="F84" s="32"/>
      <c r="G84" s="7"/>
      <c r="H84" s="5"/>
      <c r="I84" s="18"/>
      <c r="J84" s="8"/>
      <c r="K84" s="6"/>
      <c r="L84" s="6"/>
      <c r="M84" s="6"/>
      <c r="N84" s="6"/>
      <c r="O84" s="6"/>
      <c r="P84" s="6"/>
      <c r="Q84" s="6"/>
      <c r="R84" s="6"/>
      <c r="S84" s="6"/>
      <c r="T84" s="6"/>
      <c r="U84" s="6"/>
      <c r="V84" s="6"/>
      <c r="W84" s="6"/>
      <c r="X84" s="6"/>
      <c r="Y84" s="6"/>
      <c r="Z84" s="6"/>
      <c r="AA84" s="6"/>
      <c r="AB84" s="6"/>
      <c r="AC84" s="6"/>
      <c r="AD84" s="18"/>
      <c r="AE84" s="14" t="str">
        <f t="shared" si="2"/>
        <v/>
      </c>
    </row>
    <row r="85" spans="1:31" ht="15.6" x14ac:dyDescent="0.3">
      <c r="A85" s="20" t="str">
        <f>IF(ISNUMBER(AE85),RANK(AE85,$AE$4:$AE$23,0)+COUNTIF($AE$4:$AE85,AE85)-1,"")</f>
        <v/>
      </c>
      <c r="B85" s="5"/>
      <c r="C85" s="5"/>
      <c r="D85" s="5"/>
      <c r="E85" s="7"/>
      <c r="F85" s="32"/>
      <c r="G85" s="7"/>
      <c r="H85" s="5"/>
      <c r="I85" s="18"/>
      <c r="J85" s="8"/>
      <c r="K85" s="6"/>
      <c r="L85" s="6"/>
      <c r="M85" s="6"/>
      <c r="N85" s="6"/>
      <c r="O85" s="6"/>
      <c r="P85" s="6"/>
      <c r="Q85" s="6"/>
      <c r="R85" s="6"/>
      <c r="S85" s="6"/>
      <c r="T85" s="6"/>
      <c r="U85" s="6"/>
      <c r="V85" s="6"/>
      <c r="W85" s="6"/>
      <c r="X85" s="6"/>
      <c r="Y85" s="6"/>
      <c r="Z85" s="6"/>
      <c r="AA85" s="6"/>
      <c r="AB85" s="6"/>
      <c r="AC85" s="6"/>
      <c r="AD85" s="18"/>
      <c r="AE85" s="14" t="str">
        <f t="shared" si="2"/>
        <v/>
      </c>
    </row>
    <row r="86" spans="1:31" ht="15.6" x14ac:dyDescent="0.3">
      <c r="A86" s="20" t="str">
        <f>IF(ISNUMBER(AE86),RANK(AE86,$AE$4:$AE$23,0)+COUNTIF($AE$4:$AE86,AE86)-1,"")</f>
        <v/>
      </c>
      <c r="B86" s="5"/>
      <c r="C86" s="5"/>
      <c r="D86" s="5"/>
      <c r="E86" s="7"/>
      <c r="F86" s="32"/>
      <c r="G86" s="7"/>
      <c r="H86" s="5"/>
      <c r="I86" s="18"/>
      <c r="J86" s="8"/>
      <c r="K86" s="6"/>
      <c r="L86" s="6"/>
      <c r="M86" s="6"/>
      <c r="N86" s="6"/>
      <c r="O86" s="6"/>
      <c r="P86" s="6"/>
      <c r="Q86" s="6"/>
      <c r="R86" s="6"/>
      <c r="S86" s="6"/>
      <c r="T86" s="6"/>
      <c r="U86" s="6"/>
      <c r="V86" s="6"/>
      <c r="W86" s="6"/>
      <c r="X86" s="6"/>
      <c r="Y86" s="6"/>
      <c r="Z86" s="6"/>
      <c r="AA86" s="6"/>
      <c r="AB86" s="6"/>
      <c r="AC86" s="6"/>
      <c r="AD86" s="18"/>
      <c r="AE86" s="14" t="str">
        <f t="shared" si="2"/>
        <v/>
      </c>
    </row>
    <row r="87" spans="1:31" ht="15.6" x14ac:dyDescent="0.3">
      <c r="A87" s="20" t="str">
        <f>IF(ISNUMBER(AE87),RANK(AE87,$AE$4:$AE$23,0)+COUNTIF($AE$4:$AE87,AE87)-1,"")</f>
        <v/>
      </c>
      <c r="B87" s="5"/>
      <c r="C87" s="5"/>
      <c r="D87" s="5"/>
      <c r="E87" s="7"/>
      <c r="F87" s="32"/>
      <c r="G87" s="7"/>
      <c r="H87" s="5"/>
      <c r="I87" s="18"/>
      <c r="J87" s="8"/>
      <c r="K87" s="6"/>
      <c r="L87" s="6"/>
      <c r="M87" s="6"/>
      <c r="N87" s="6"/>
      <c r="O87" s="6"/>
      <c r="P87" s="6"/>
      <c r="Q87" s="6"/>
      <c r="R87" s="6"/>
      <c r="S87" s="6"/>
      <c r="T87" s="6"/>
      <c r="U87" s="6"/>
      <c r="V87" s="6"/>
      <c r="W87" s="6"/>
      <c r="X87" s="6"/>
      <c r="Y87" s="6"/>
      <c r="Z87" s="6"/>
      <c r="AA87" s="6"/>
      <c r="AB87" s="6"/>
      <c r="AC87" s="6"/>
      <c r="AD87" s="18"/>
      <c r="AE87" s="14" t="str">
        <f t="shared" si="2"/>
        <v/>
      </c>
    </row>
    <row r="88" spans="1:31" ht="15.6" x14ac:dyDescent="0.3">
      <c r="A88" s="20" t="str">
        <f>IF(ISNUMBER(AE88),RANK(AE88,$AE$4:$AE$23,0)+COUNTIF($AE$4:$AE88,AE88)-1,"")</f>
        <v/>
      </c>
      <c r="B88" s="5"/>
      <c r="C88" s="5"/>
      <c r="D88" s="5"/>
      <c r="E88" s="7"/>
      <c r="F88" s="32"/>
      <c r="G88" s="7"/>
      <c r="H88" s="5"/>
      <c r="I88" s="18"/>
      <c r="J88" s="8"/>
      <c r="K88" s="6"/>
      <c r="L88" s="6"/>
      <c r="M88" s="6"/>
      <c r="N88" s="6"/>
      <c r="O88" s="6"/>
      <c r="P88" s="6"/>
      <c r="Q88" s="6"/>
      <c r="R88" s="6"/>
      <c r="S88" s="6"/>
      <c r="T88" s="6"/>
      <c r="U88" s="6"/>
      <c r="V88" s="6"/>
      <c r="W88" s="6"/>
      <c r="X88" s="6"/>
      <c r="Y88" s="6"/>
      <c r="Z88" s="6"/>
      <c r="AA88" s="6"/>
      <c r="AB88" s="6"/>
      <c r="AC88" s="6"/>
      <c r="AD88" s="18"/>
      <c r="AE88" s="14" t="str">
        <f t="shared" si="2"/>
        <v/>
      </c>
    </row>
    <row r="89" spans="1:31" ht="15.6" x14ac:dyDescent="0.3">
      <c r="A89" s="20" t="str">
        <f>IF(ISNUMBER(AE89),RANK(AE89,$AE$4:$AE$23,0)+COUNTIF($AE$4:$AE89,AE89)-1,"")</f>
        <v/>
      </c>
      <c r="B89" s="5"/>
      <c r="C89" s="5"/>
      <c r="D89" s="5"/>
      <c r="E89" s="7"/>
      <c r="F89" s="32"/>
      <c r="G89" s="7"/>
      <c r="H89" s="5"/>
      <c r="I89" s="18"/>
      <c r="J89" s="8"/>
      <c r="K89" s="6"/>
      <c r="L89" s="6"/>
      <c r="M89" s="6"/>
      <c r="N89" s="6"/>
      <c r="O89" s="6"/>
      <c r="P89" s="6"/>
      <c r="Q89" s="6"/>
      <c r="R89" s="6"/>
      <c r="S89" s="6"/>
      <c r="T89" s="6"/>
      <c r="U89" s="6"/>
      <c r="V89" s="6"/>
      <c r="W89" s="6"/>
      <c r="X89" s="6"/>
      <c r="Y89" s="6"/>
      <c r="Z89" s="6"/>
      <c r="AA89" s="6"/>
      <c r="AB89" s="6"/>
      <c r="AC89" s="6"/>
      <c r="AD89" s="18"/>
      <c r="AE89" s="14" t="str">
        <f t="shared" si="2"/>
        <v/>
      </c>
    </row>
    <row r="90" spans="1:31" ht="15.6" x14ac:dyDescent="0.3">
      <c r="A90" s="20" t="str">
        <f>IF(ISNUMBER(AE90),RANK(AE90,$AE$4:$AE$23,0)+COUNTIF($AE$4:$AE90,AE90)-1,"")</f>
        <v/>
      </c>
      <c r="B90" s="5"/>
      <c r="C90" s="5"/>
      <c r="D90" s="5"/>
      <c r="E90" s="7"/>
      <c r="F90" s="32"/>
      <c r="G90" s="7"/>
      <c r="H90" s="5"/>
      <c r="I90" s="18"/>
      <c r="J90" s="8"/>
      <c r="K90" s="6"/>
      <c r="L90" s="6"/>
      <c r="M90" s="6"/>
      <c r="N90" s="6"/>
      <c r="O90" s="6"/>
      <c r="P90" s="6"/>
      <c r="Q90" s="6"/>
      <c r="R90" s="6"/>
      <c r="S90" s="6"/>
      <c r="T90" s="6"/>
      <c r="U90" s="6"/>
      <c r="V90" s="6"/>
      <c r="W90" s="6"/>
      <c r="X90" s="6"/>
      <c r="Y90" s="6"/>
      <c r="Z90" s="6"/>
      <c r="AA90" s="6"/>
      <c r="AB90" s="6"/>
      <c r="AC90" s="6"/>
      <c r="AD90" s="18"/>
      <c r="AE90" s="14" t="str">
        <f t="shared" si="2"/>
        <v/>
      </c>
    </row>
    <row r="91" spans="1:31" ht="15.6" x14ac:dyDescent="0.3">
      <c r="A91" s="20" t="str">
        <f>IF(ISNUMBER(AE91),RANK(AE91,$AE$4:$AE$23,0)+COUNTIF($AE$4:$AE91,AE91)-1,"")</f>
        <v/>
      </c>
      <c r="B91" s="5"/>
      <c r="C91" s="5"/>
      <c r="D91" s="5"/>
      <c r="E91" s="7"/>
      <c r="F91" s="32"/>
      <c r="G91" s="7"/>
      <c r="H91" s="5"/>
      <c r="I91" s="18"/>
      <c r="J91" s="8"/>
      <c r="K91" s="6"/>
      <c r="L91" s="6"/>
      <c r="M91" s="6"/>
      <c r="N91" s="6"/>
      <c r="O91" s="6"/>
      <c r="P91" s="6"/>
      <c r="Q91" s="6"/>
      <c r="R91" s="6"/>
      <c r="S91" s="6"/>
      <c r="T91" s="6"/>
      <c r="U91" s="6"/>
      <c r="V91" s="6"/>
      <c r="W91" s="6"/>
      <c r="X91" s="6"/>
      <c r="Y91" s="6"/>
      <c r="Z91" s="6"/>
      <c r="AA91" s="6"/>
      <c r="AB91" s="6"/>
      <c r="AC91" s="6"/>
      <c r="AD91" s="18"/>
      <c r="AE91" s="14" t="str">
        <f t="shared" si="2"/>
        <v/>
      </c>
    </row>
    <row r="92" spans="1:31" ht="15.6" x14ac:dyDescent="0.3">
      <c r="A92" s="20" t="str">
        <f>IF(ISNUMBER(AE92),RANK(AE92,$AE$4:$AE$23,0)+COUNTIF($AE$4:$AE92,AE92)-1,"")</f>
        <v/>
      </c>
      <c r="B92" s="5"/>
      <c r="C92" s="5"/>
      <c r="D92" s="5"/>
      <c r="E92" s="7"/>
      <c r="F92" s="32"/>
      <c r="G92" s="7"/>
      <c r="H92" s="5"/>
      <c r="I92" s="18"/>
      <c r="J92" s="8"/>
      <c r="K92" s="6"/>
      <c r="L92" s="6"/>
      <c r="M92" s="6"/>
      <c r="N92" s="6"/>
      <c r="O92" s="6"/>
      <c r="P92" s="6"/>
      <c r="Q92" s="6"/>
      <c r="R92" s="6"/>
      <c r="S92" s="6"/>
      <c r="T92" s="6"/>
      <c r="U92" s="6"/>
      <c r="V92" s="6"/>
      <c r="W92" s="6"/>
      <c r="X92" s="6"/>
      <c r="Y92" s="6"/>
      <c r="Z92" s="6"/>
      <c r="AA92" s="6"/>
      <c r="AB92" s="6"/>
      <c r="AC92" s="6"/>
      <c r="AD92" s="18"/>
      <c r="AE92" s="14" t="str">
        <f t="shared" si="2"/>
        <v/>
      </c>
    </row>
    <row r="93" spans="1:31" ht="15.6" x14ac:dyDescent="0.3">
      <c r="A93" s="20" t="str">
        <f>IF(ISNUMBER(AE93),RANK(AE93,$AE$4:$AE$23,0)+COUNTIF($AE$4:$AE93,AE93)-1,"")</f>
        <v/>
      </c>
      <c r="B93" s="5"/>
      <c r="C93" s="5"/>
      <c r="D93" s="5"/>
      <c r="E93" s="7"/>
      <c r="F93" s="32"/>
      <c r="G93" s="7"/>
      <c r="H93" s="5"/>
      <c r="I93" s="18"/>
      <c r="J93" s="8"/>
      <c r="K93" s="6"/>
      <c r="L93" s="6"/>
      <c r="M93" s="6"/>
      <c r="N93" s="6"/>
      <c r="O93" s="6"/>
      <c r="P93" s="6"/>
      <c r="Q93" s="6"/>
      <c r="R93" s="6"/>
      <c r="S93" s="6"/>
      <c r="T93" s="6"/>
      <c r="U93" s="6"/>
      <c r="V93" s="6"/>
      <c r="W93" s="6"/>
      <c r="X93" s="6"/>
      <c r="Y93" s="6"/>
      <c r="Z93" s="6"/>
      <c r="AA93" s="6"/>
      <c r="AB93" s="6"/>
      <c r="AC93" s="6"/>
      <c r="AD93" s="18"/>
      <c r="AE93" s="14" t="str">
        <f t="shared" si="2"/>
        <v/>
      </c>
    </row>
    <row r="94" spans="1:31" ht="15.6" x14ac:dyDescent="0.3">
      <c r="A94" s="20" t="str">
        <f>IF(ISNUMBER(AE94),RANK(AE94,$AE$4:$AE$23,0)+COUNTIF($AE$4:$AE94,AE94)-1,"")</f>
        <v/>
      </c>
      <c r="B94" s="5"/>
      <c r="C94" s="5"/>
      <c r="D94" s="5"/>
      <c r="E94" s="7"/>
      <c r="F94" s="32"/>
      <c r="G94" s="7"/>
      <c r="H94" s="5"/>
      <c r="I94" s="18"/>
      <c r="J94" s="8"/>
      <c r="K94" s="6"/>
      <c r="L94" s="6"/>
      <c r="M94" s="6"/>
      <c r="N94" s="6"/>
      <c r="O94" s="6"/>
      <c r="P94" s="6"/>
      <c r="Q94" s="6"/>
      <c r="R94" s="6"/>
      <c r="S94" s="6"/>
      <c r="T94" s="6"/>
      <c r="U94" s="6"/>
      <c r="V94" s="6"/>
      <c r="W94" s="6"/>
      <c r="X94" s="6"/>
      <c r="Y94" s="6"/>
      <c r="Z94" s="6"/>
      <c r="AA94" s="6"/>
      <c r="AB94" s="6"/>
      <c r="AC94" s="6"/>
      <c r="AD94" s="18"/>
      <c r="AE94" s="14" t="str">
        <f t="shared" si="2"/>
        <v/>
      </c>
    </row>
    <row r="95" spans="1:31" ht="15.6" x14ac:dyDescent="0.3">
      <c r="A95" s="20" t="str">
        <f>IF(ISNUMBER(AE95),RANK(AE95,$AE$4:$AE$23,0)+COUNTIF($AE$4:$AE95,AE95)-1,"")</f>
        <v/>
      </c>
      <c r="B95" s="5"/>
      <c r="C95" s="5"/>
      <c r="D95" s="5"/>
      <c r="E95" s="7"/>
      <c r="F95" s="32"/>
      <c r="G95" s="7"/>
      <c r="H95" s="5"/>
      <c r="I95" s="18"/>
      <c r="J95" s="8"/>
      <c r="K95" s="6"/>
      <c r="L95" s="6"/>
      <c r="M95" s="6"/>
      <c r="N95" s="6"/>
      <c r="O95" s="6"/>
      <c r="P95" s="6"/>
      <c r="Q95" s="6"/>
      <c r="R95" s="6"/>
      <c r="S95" s="6"/>
      <c r="T95" s="6"/>
      <c r="U95" s="6"/>
      <c r="V95" s="6"/>
      <c r="W95" s="6"/>
      <c r="X95" s="6"/>
      <c r="Y95" s="6"/>
      <c r="Z95" s="6"/>
      <c r="AA95" s="6"/>
      <c r="AB95" s="6"/>
      <c r="AC95" s="6"/>
      <c r="AD95" s="18"/>
      <c r="AE95" s="14" t="str">
        <f t="shared" si="2"/>
        <v/>
      </c>
    </row>
    <row r="96" spans="1:31" ht="15.6" x14ac:dyDescent="0.3">
      <c r="A96" s="20" t="str">
        <f>IF(ISNUMBER(AE96),RANK(AE96,$AE$4:$AE$23,0)+COUNTIF($AE$4:$AE96,AE96)-1,"")</f>
        <v/>
      </c>
      <c r="B96" s="5"/>
      <c r="C96" s="5"/>
      <c r="D96" s="5"/>
      <c r="E96" s="7"/>
      <c r="F96" s="32"/>
      <c r="G96" s="7"/>
      <c r="H96" s="5"/>
      <c r="I96" s="18"/>
      <c r="J96" s="8"/>
      <c r="K96" s="6"/>
      <c r="L96" s="6"/>
      <c r="M96" s="6"/>
      <c r="N96" s="6"/>
      <c r="O96" s="6"/>
      <c r="P96" s="6"/>
      <c r="Q96" s="6"/>
      <c r="R96" s="6"/>
      <c r="S96" s="6"/>
      <c r="T96" s="6"/>
      <c r="U96" s="6"/>
      <c r="V96" s="6"/>
      <c r="W96" s="6"/>
      <c r="X96" s="6"/>
      <c r="Y96" s="6"/>
      <c r="Z96" s="6"/>
      <c r="AA96" s="6"/>
      <c r="AB96" s="6"/>
      <c r="AC96" s="6"/>
      <c r="AD96" s="18"/>
      <c r="AE96" s="14" t="str">
        <f t="shared" si="2"/>
        <v/>
      </c>
    </row>
    <row r="97" spans="1:31" ht="15.6" x14ac:dyDescent="0.3">
      <c r="A97" s="20" t="str">
        <f>IF(ISNUMBER(AE97),RANK(AE97,$AE$4:$AE$23,0)+COUNTIF($AE$4:$AE97,AE97)-1,"")</f>
        <v/>
      </c>
      <c r="B97" s="5"/>
      <c r="C97" s="5"/>
      <c r="D97" s="5"/>
      <c r="E97" s="7"/>
      <c r="F97" s="32"/>
      <c r="G97" s="7"/>
      <c r="H97" s="5"/>
      <c r="I97" s="18"/>
      <c r="J97" s="8"/>
      <c r="K97" s="6"/>
      <c r="L97" s="6"/>
      <c r="M97" s="6"/>
      <c r="N97" s="6"/>
      <c r="O97" s="6"/>
      <c r="P97" s="6"/>
      <c r="Q97" s="6"/>
      <c r="R97" s="6"/>
      <c r="S97" s="6"/>
      <c r="T97" s="6"/>
      <c r="U97" s="6"/>
      <c r="V97" s="6"/>
      <c r="W97" s="6"/>
      <c r="X97" s="6"/>
      <c r="Y97" s="6"/>
      <c r="Z97" s="6"/>
      <c r="AA97" s="6"/>
      <c r="AB97" s="6"/>
      <c r="AC97" s="6"/>
      <c r="AD97" s="18"/>
      <c r="AE97" s="14" t="str">
        <f t="shared" si="2"/>
        <v/>
      </c>
    </row>
    <row r="98" spans="1:31" ht="15.6" x14ac:dyDescent="0.3">
      <c r="A98" s="20" t="str">
        <f>IF(ISNUMBER(AE98),RANK(AE98,$AE$4:$AE$23,0)+COUNTIF($AE$4:$AE98,AE98)-1,"")</f>
        <v/>
      </c>
      <c r="B98" s="5"/>
      <c r="C98" s="5"/>
      <c r="D98" s="5"/>
      <c r="E98" s="7"/>
      <c r="F98" s="32"/>
      <c r="G98" s="7"/>
      <c r="H98" s="5"/>
      <c r="I98" s="18"/>
      <c r="J98" s="8"/>
      <c r="K98" s="6"/>
      <c r="L98" s="6"/>
      <c r="M98" s="6"/>
      <c r="N98" s="6"/>
      <c r="O98" s="6"/>
      <c r="P98" s="6"/>
      <c r="Q98" s="6"/>
      <c r="R98" s="6"/>
      <c r="S98" s="6"/>
      <c r="T98" s="6"/>
      <c r="U98" s="6"/>
      <c r="V98" s="6"/>
      <c r="W98" s="6"/>
      <c r="X98" s="6"/>
      <c r="Y98" s="6"/>
      <c r="Z98" s="6"/>
      <c r="AA98" s="6"/>
      <c r="AB98" s="6"/>
      <c r="AC98" s="6"/>
      <c r="AD98" s="18"/>
      <c r="AE98" s="14" t="str">
        <f t="shared" si="2"/>
        <v/>
      </c>
    </row>
    <row r="99" spans="1:31" ht="15.6" x14ac:dyDescent="0.3">
      <c r="A99" s="20" t="str">
        <f>IF(ISNUMBER(AE99),RANK(AE99,$AE$4:$AE$23,0)+COUNTIF($AE$4:$AE99,AE99)-1,"")</f>
        <v/>
      </c>
      <c r="B99" s="5"/>
      <c r="C99" s="5"/>
      <c r="D99" s="5"/>
      <c r="E99" s="7"/>
      <c r="F99" s="32"/>
      <c r="G99" s="7"/>
      <c r="H99" s="5"/>
      <c r="I99" s="18"/>
      <c r="J99" s="8"/>
      <c r="K99" s="6"/>
      <c r="L99" s="6"/>
      <c r="M99" s="6"/>
      <c r="N99" s="6"/>
      <c r="O99" s="6"/>
      <c r="P99" s="6"/>
      <c r="Q99" s="6"/>
      <c r="R99" s="6"/>
      <c r="S99" s="6"/>
      <c r="T99" s="6"/>
      <c r="U99" s="6"/>
      <c r="V99" s="6"/>
      <c r="W99" s="6"/>
      <c r="X99" s="6"/>
      <c r="Y99" s="6"/>
      <c r="Z99" s="6"/>
      <c r="AA99" s="6"/>
      <c r="AB99" s="6"/>
      <c r="AC99" s="6"/>
      <c r="AD99" s="18"/>
      <c r="AE99" s="14" t="str">
        <f t="shared" si="2"/>
        <v/>
      </c>
    </row>
    <row r="100" spans="1:31" ht="15.6" x14ac:dyDescent="0.3">
      <c r="A100" s="20" t="str">
        <f>IF(ISNUMBER(AE100),RANK(AE100,$AE$4:$AE$23,0)+COUNTIF($AE$4:$AE100,AE100)-1,"")</f>
        <v/>
      </c>
      <c r="B100" s="5"/>
      <c r="C100" s="5"/>
      <c r="D100" s="5"/>
      <c r="E100" s="7"/>
      <c r="F100" s="32"/>
      <c r="G100" s="7"/>
      <c r="H100" s="5"/>
      <c r="I100" s="18"/>
      <c r="J100" s="8"/>
      <c r="K100" s="6"/>
      <c r="L100" s="6"/>
      <c r="M100" s="6"/>
      <c r="N100" s="6"/>
      <c r="O100" s="6"/>
      <c r="P100" s="6"/>
      <c r="Q100" s="6"/>
      <c r="R100" s="6"/>
      <c r="S100" s="6"/>
      <c r="T100" s="6"/>
      <c r="U100" s="6"/>
      <c r="V100" s="6"/>
      <c r="W100" s="6"/>
      <c r="X100" s="6"/>
      <c r="Y100" s="6"/>
      <c r="Z100" s="6"/>
      <c r="AA100" s="6"/>
      <c r="AB100" s="6"/>
      <c r="AC100" s="6"/>
      <c r="AD100" s="18"/>
      <c r="AE100" s="14" t="str">
        <f t="shared" si="2"/>
        <v/>
      </c>
    </row>
    <row r="101" spans="1:31" ht="15.6" x14ac:dyDescent="0.3">
      <c r="A101" s="20" t="str">
        <f>IF(ISNUMBER(AE101),RANK(AE101,$AE$4:$AE$23,0)+COUNTIF($AE$4:$AE101,AE101)-1,"")</f>
        <v/>
      </c>
      <c r="B101" s="5"/>
      <c r="C101" s="5"/>
      <c r="D101" s="5"/>
      <c r="E101" s="7"/>
      <c r="F101" s="32"/>
      <c r="G101" s="7"/>
      <c r="H101" s="5"/>
      <c r="I101" s="18"/>
      <c r="J101" s="8"/>
      <c r="K101" s="6"/>
      <c r="L101" s="6"/>
      <c r="M101" s="6"/>
      <c r="N101" s="6"/>
      <c r="O101" s="6"/>
      <c r="P101" s="6"/>
      <c r="Q101" s="6"/>
      <c r="R101" s="6"/>
      <c r="S101" s="6"/>
      <c r="T101" s="6"/>
      <c r="U101" s="6"/>
      <c r="V101" s="6"/>
      <c r="W101" s="6"/>
      <c r="X101" s="6"/>
      <c r="Y101" s="6"/>
      <c r="Z101" s="6"/>
      <c r="AA101" s="6"/>
      <c r="AB101" s="6"/>
      <c r="AC101" s="6"/>
      <c r="AD101" s="18"/>
      <c r="AE101" s="14" t="str">
        <f t="shared" si="2"/>
        <v/>
      </c>
    </row>
    <row r="102" spans="1:31" ht="15.6" x14ac:dyDescent="0.3">
      <c r="A102" s="20" t="str">
        <f>IF(ISNUMBER(AE102),RANK(AE102,$AE$4:$AE$23,0)+COUNTIF($AE$4:$AE102,AE102)-1,"")</f>
        <v/>
      </c>
      <c r="B102" s="5"/>
      <c r="C102" s="5"/>
      <c r="D102" s="5"/>
      <c r="E102" s="7"/>
      <c r="F102" s="32"/>
      <c r="G102" s="7"/>
      <c r="H102" s="5"/>
      <c r="I102" s="18"/>
      <c r="J102" s="8"/>
      <c r="K102" s="6"/>
      <c r="L102" s="6"/>
      <c r="M102" s="6"/>
      <c r="N102" s="6"/>
      <c r="O102" s="6"/>
      <c r="P102" s="6"/>
      <c r="Q102" s="6"/>
      <c r="R102" s="6"/>
      <c r="S102" s="6"/>
      <c r="T102" s="6"/>
      <c r="U102" s="6"/>
      <c r="V102" s="6"/>
      <c r="W102" s="6"/>
      <c r="X102" s="6"/>
      <c r="Y102" s="6"/>
      <c r="Z102" s="6"/>
      <c r="AA102" s="6"/>
      <c r="AB102" s="6"/>
      <c r="AC102" s="6"/>
      <c r="AD102" s="18"/>
      <c r="AE102" s="14" t="str">
        <f t="shared" si="2"/>
        <v/>
      </c>
    </row>
    <row r="103" spans="1:31" ht="15.6" x14ac:dyDescent="0.3">
      <c r="A103" s="20" t="str">
        <f>IF(ISNUMBER(AE103),RANK(AE103,$AE$4:$AE$23,0)+COUNTIF($AE$4:$AE103,AE103)-1,"")</f>
        <v/>
      </c>
      <c r="B103" s="5"/>
      <c r="C103" s="5"/>
      <c r="D103" s="5"/>
      <c r="E103" s="7"/>
      <c r="F103" s="32"/>
      <c r="G103" s="7"/>
      <c r="H103" s="5"/>
      <c r="I103" s="18"/>
      <c r="J103" s="8"/>
      <c r="K103" s="6"/>
      <c r="L103" s="6"/>
      <c r="M103" s="6"/>
      <c r="N103" s="6"/>
      <c r="O103" s="6"/>
      <c r="P103" s="6"/>
      <c r="Q103" s="6"/>
      <c r="R103" s="6"/>
      <c r="S103" s="6"/>
      <c r="T103" s="6"/>
      <c r="U103" s="6"/>
      <c r="V103" s="6"/>
      <c r="W103" s="6"/>
      <c r="X103" s="6"/>
      <c r="Y103" s="6"/>
      <c r="Z103" s="6"/>
      <c r="AA103" s="6"/>
      <c r="AB103" s="6"/>
      <c r="AC103" s="6"/>
      <c r="AD103" s="18"/>
      <c r="AE103" s="14" t="str">
        <f t="shared" si="2"/>
        <v/>
      </c>
    </row>
    <row r="104" spans="1:31" ht="15.6" x14ac:dyDescent="0.3">
      <c r="A104" s="21" t="str">
        <f>IF(ISNUMBER(AE104),RANK(AE104,$AE$4:$AE$23,0)+COUNTIF($AE$4:$AE104,AE104)-1,"")</f>
        <v/>
      </c>
      <c r="B104" s="5"/>
      <c r="C104" s="5"/>
      <c r="D104" s="5"/>
      <c r="E104" s="7"/>
      <c r="F104" s="32"/>
      <c r="G104" s="7"/>
      <c r="H104" s="5"/>
      <c r="I104" s="19"/>
      <c r="J104" s="8"/>
      <c r="K104" s="6"/>
      <c r="L104" s="6"/>
      <c r="M104" s="6"/>
      <c r="N104" s="6"/>
      <c r="O104" s="6"/>
      <c r="P104" s="6"/>
      <c r="Q104" s="6"/>
      <c r="R104" s="6"/>
      <c r="S104" s="6"/>
      <c r="T104" s="6"/>
      <c r="U104" s="6"/>
      <c r="V104" s="6"/>
      <c r="W104" s="6"/>
      <c r="X104" s="6"/>
      <c r="Y104" s="6"/>
      <c r="Z104" s="6"/>
      <c r="AA104" s="6"/>
      <c r="AB104" s="6"/>
      <c r="AC104" s="6"/>
      <c r="AD104" s="19"/>
      <c r="AE104" s="14" t="str">
        <f t="shared" si="2"/>
        <v/>
      </c>
    </row>
    <row r="105" spans="1:31" ht="30.6" customHeight="1" x14ac:dyDescent="0.3">
      <c r="H105" s="29" t="s">
        <v>28</v>
      </c>
      <c r="I105" s="19"/>
      <c r="J105" s="28">
        <f>IF(SUM(J4:J104)=0,"",AVERAGE(J4:J104))</f>
        <v>2.4</v>
      </c>
      <c r="K105" s="28">
        <f t="shared" ref="K105:AC105" si="3">IF(SUM(K4:K104)=0,"",AVERAGE(K4:K104))</f>
        <v>3.4</v>
      </c>
      <c r="L105" s="28">
        <f t="shared" si="3"/>
        <v>2.6</v>
      </c>
      <c r="M105" s="28" t="str">
        <f t="shared" si="3"/>
        <v/>
      </c>
      <c r="N105" s="28" t="str">
        <f t="shared" si="3"/>
        <v/>
      </c>
      <c r="O105" s="28" t="str">
        <f t="shared" si="3"/>
        <v/>
      </c>
      <c r="P105" s="28" t="str">
        <f t="shared" si="3"/>
        <v/>
      </c>
      <c r="Q105" s="28" t="str">
        <f t="shared" si="3"/>
        <v/>
      </c>
      <c r="R105" s="28" t="str">
        <f t="shared" si="3"/>
        <v/>
      </c>
      <c r="S105" s="28" t="str">
        <f t="shared" si="3"/>
        <v/>
      </c>
      <c r="T105" s="28" t="str">
        <f t="shared" si="3"/>
        <v/>
      </c>
      <c r="U105" s="28" t="str">
        <f t="shared" si="3"/>
        <v/>
      </c>
      <c r="V105" s="28" t="str">
        <f t="shared" si="3"/>
        <v/>
      </c>
      <c r="W105" s="28" t="str">
        <f t="shared" si="3"/>
        <v/>
      </c>
      <c r="X105" s="28" t="str">
        <f t="shared" si="3"/>
        <v/>
      </c>
      <c r="Y105" s="28" t="str">
        <f t="shared" si="3"/>
        <v/>
      </c>
      <c r="Z105" s="28" t="str">
        <f t="shared" si="3"/>
        <v/>
      </c>
      <c r="AA105" s="28" t="str">
        <f t="shared" si="3"/>
        <v/>
      </c>
      <c r="AB105" s="28" t="str">
        <f t="shared" si="3"/>
        <v/>
      </c>
      <c r="AC105" s="28" t="str">
        <f t="shared" si="3"/>
        <v/>
      </c>
      <c r="AD105" s="19"/>
      <c r="AE105" s="28">
        <f t="shared" ref="AE105" si="4">IF(SUM(J105:AC105)=0,"",AVERAGE(J105:AC105))</f>
        <v>2.8000000000000003</v>
      </c>
    </row>
  </sheetData>
  <sheetProtection sheet="1" autoFilter="0"/>
  <autoFilter ref="E3:G3" xr:uid="{5FC90C24-A9EA-4141-A803-7A994DA2461A}"/>
  <mergeCells count="4">
    <mergeCell ref="I2:AE2"/>
    <mergeCell ref="A1:AE1"/>
    <mergeCell ref="B2:H2"/>
    <mergeCell ref="I4:I13"/>
  </mergeCells>
  <conditionalFormatting sqref="AE4:AE105">
    <cfRule type="containsBlanks" priority="1" stopIfTrue="1">
      <formula>LEN(TRIM(AE4))=0</formula>
    </cfRule>
  </conditionalFormatting>
  <conditionalFormatting sqref="J4:AC4">
    <cfRule type="top10" dxfId="219" priority="116" rank="1"/>
  </conditionalFormatting>
  <conditionalFormatting sqref="J5:AC5">
    <cfRule type="top10" dxfId="218" priority="113" rank="1"/>
  </conditionalFormatting>
  <conditionalFormatting sqref="J6:AC6">
    <cfRule type="top10" dxfId="217" priority="110" rank="1"/>
  </conditionalFormatting>
  <conditionalFormatting sqref="J7:AC7">
    <cfRule type="top10" dxfId="216" priority="107" rank="1"/>
  </conditionalFormatting>
  <conditionalFormatting sqref="J8:AC8">
    <cfRule type="top10" dxfId="215" priority="106" rank="1"/>
  </conditionalFormatting>
  <conditionalFormatting sqref="J9:AC9">
    <cfRule type="top10" dxfId="214" priority="105" rank="1"/>
  </conditionalFormatting>
  <conditionalFormatting sqref="J10:AC10">
    <cfRule type="top10" dxfId="213" priority="104" rank="1"/>
  </conditionalFormatting>
  <conditionalFormatting sqref="J11:AC11">
    <cfRule type="top10" dxfId="212" priority="103" rank="1"/>
  </conditionalFormatting>
  <conditionalFormatting sqref="J12:AC12">
    <cfRule type="top10" dxfId="211" priority="102" rank="1"/>
  </conditionalFormatting>
  <conditionalFormatting sqref="J13:AC13">
    <cfRule type="top10" dxfId="210" priority="101" rank="1"/>
  </conditionalFormatting>
  <conditionalFormatting sqref="J14:AC14">
    <cfRule type="top10" dxfId="209" priority="100" rank="1"/>
  </conditionalFormatting>
  <conditionalFormatting sqref="J15:AC15">
    <cfRule type="top10" dxfId="208" priority="99" rank="1"/>
  </conditionalFormatting>
  <conditionalFormatting sqref="J16:AC16">
    <cfRule type="top10" dxfId="207" priority="98" rank="1"/>
  </conditionalFormatting>
  <conditionalFormatting sqref="J17:AC17">
    <cfRule type="top10" dxfId="206" priority="97" rank="1"/>
  </conditionalFormatting>
  <conditionalFormatting sqref="J18:AC18">
    <cfRule type="top10" dxfId="205" priority="96" rank="1"/>
  </conditionalFormatting>
  <conditionalFormatting sqref="J19:AC19">
    <cfRule type="top10" dxfId="204" priority="95" rank="1"/>
  </conditionalFormatting>
  <conditionalFormatting sqref="J20:AC20">
    <cfRule type="top10" dxfId="203" priority="94" rank="1"/>
  </conditionalFormatting>
  <conditionalFormatting sqref="J21:AC21">
    <cfRule type="top10" dxfId="202" priority="93" rank="1"/>
  </conditionalFormatting>
  <conditionalFormatting sqref="J22:AC22">
    <cfRule type="top10" dxfId="201" priority="92" rank="1"/>
  </conditionalFormatting>
  <conditionalFormatting sqref="J23:AC23">
    <cfRule type="top10" dxfId="200" priority="91" rank="1"/>
  </conditionalFormatting>
  <conditionalFormatting sqref="J24:AC24">
    <cfRule type="top10" dxfId="199" priority="90" rank="1"/>
  </conditionalFormatting>
  <conditionalFormatting sqref="J25:AC25">
    <cfRule type="top10" dxfId="198" priority="89" rank="1"/>
  </conditionalFormatting>
  <conditionalFormatting sqref="J26:AC26">
    <cfRule type="top10" dxfId="197" priority="88" rank="1"/>
  </conditionalFormatting>
  <conditionalFormatting sqref="J27:AC27">
    <cfRule type="top10" dxfId="196" priority="87" rank="1"/>
  </conditionalFormatting>
  <conditionalFormatting sqref="J28:AC28">
    <cfRule type="top10" dxfId="195" priority="86" rank="1"/>
  </conditionalFormatting>
  <conditionalFormatting sqref="J29:AC29">
    <cfRule type="top10" dxfId="194" priority="85" rank="1"/>
  </conditionalFormatting>
  <conditionalFormatting sqref="J30:AC30">
    <cfRule type="top10" dxfId="193" priority="84" rank="1"/>
  </conditionalFormatting>
  <conditionalFormatting sqref="J31:AC31">
    <cfRule type="top10" dxfId="192" priority="83" rank="1"/>
  </conditionalFormatting>
  <conditionalFormatting sqref="J32:AC32">
    <cfRule type="top10" dxfId="191" priority="82" rank="1"/>
  </conditionalFormatting>
  <conditionalFormatting sqref="J33:AC33">
    <cfRule type="top10" dxfId="190" priority="81" rank="1"/>
  </conditionalFormatting>
  <conditionalFormatting sqref="J34:AC34">
    <cfRule type="top10" dxfId="189" priority="80" rank="1"/>
  </conditionalFormatting>
  <conditionalFormatting sqref="J35:AC35">
    <cfRule type="top10" dxfId="188" priority="79" rank="1"/>
  </conditionalFormatting>
  <conditionalFormatting sqref="J36:AC36">
    <cfRule type="top10" dxfId="187" priority="78" rank="1"/>
  </conditionalFormatting>
  <conditionalFormatting sqref="J37:AC37">
    <cfRule type="top10" dxfId="186" priority="77" rank="1"/>
  </conditionalFormatting>
  <conditionalFormatting sqref="J38:AC38">
    <cfRule type="top10" dxfId="185" priority="76" rank="1"/>
  </conditionalFormatting>
  <conditionalFormatting sqref="J39:AC39">
    <cfRule type="top10" dxfId="184" priority="75" rank="1"/>
  </conditionalFormatting>
  <conditionalFormatting sqref="J40:AC40">
    <cfRule type="top10" dxfId="183" priority="74" rank="1"/>
  </conditionalFormatting>
  <conditionalFormatting sqref="J41:AC41">
    <cfRule type="top10" dxfId="182" priority="73" rank="1"/>
  </conditionalFormatting>
  <conditionalFormatting sqref="J42:AC42">
    <cfRule type="top10" dxfId="181" priority="72" rank="1"/>
  </conditionalFormatting>
  <conditionalFormatting sqref="J43:AC43">
    <cfRule type="top10" dxfId="180" priority="71" rank="1"/>
  </conditionalFormatting>
  <conditionalFormatting sqref="J44:AC44">
    <cfRule type="top10" dxfId="179" priority="70" rank="1"/>
  </conditionalFormatting>
  <conditionalFormatting sqref="J45:AC45">
    <cfRule type="top10" dxfId="178" priority="69" rank="1"/>
  </conditionalFormatting>
  <conditionalFormatting sqref="J46:AC46">
    <cfRule type="top10" dxfId="177" priority="68" rank="1"/>
  </conditionalFormatting>
  <conditionalFormatting sqref="J47:AC47">
    <cfRule type="top10" dxfId="176" priority="67" rank="1"/>
  </conditionalFormatting>
  <conditionalFormatting sqref="J48:AC48">
    <cfRule type="top10" dxfId="175" priority="66" rank="1"/>
  </conditionalFormatting>
  <conditionalFormatting sqref="J49:AC49">
    <cfRule type="top10" dxfId="174" priority="65" rank="1"/>
  </conditionalFormatting>
  <conditionalFormatting sqref="J50:AC50">
    <cfRule type="top10" dxfId="173" priority="64" rank="1"/>
  </conditionalFormatting>
  <conditionalFormatting sqref="J51:AC51">
    <cfRule type="top10" dxfId="172" priority="63" rank="1"/>
  </conditionalFormatting>
  <conditionalFormatting sqref="J52:AC52">
    <cfRule type="top10" dxfId="171" priority="62" rank="1"/>
  </conditionalFormatting>
  <conditionalFormatting sqref="J53:AC53">
    <cfRule type="top10" dxfId="170" priority="61" rank="1"/>
  </conditionalFormatting>
  <conditionalFormatting sqref="J54:AC54">
    <cfRule type="top10" dxfId="169" priority="60" rank="1"/>
  </conditionalFormatting>
  <conditionalFormatting sqref="J55:AC55">
    <cfRule type="top10" dxfId="168" priority="59" rank="1"/>
  </conditionalFormatting>
  <conditionalFormatting sqref="J56:AC56">
    <cfRule type="top10" dxfId="167" priority="58" rank="1"/>
  </conditionalFormatting>
  <conditionalFormatting sqref="J57:AC57">
    <cfRule type="top10" dxfId="166" priority="57" rank="1"/>
  </conditionalFormatting>
  <conditionalFormatting sqref="J58:AC58">
    <cfRule type="top10" dxfId="165" priority="56" rank="1"/>
  </conditionalFormatting>
  <conditionalFormatting sqref="J59:AC59">
    <cfRule type="top10" dxfId="164" priority="55" rank="1"/>
  </conditionalFormatting>
  <conditionalFormatting sqref="J60:AC60">
    <cfRule type="top10" dxfId="163" priority="54" rank="1"/>
  </conditionalFormatting>
  <conditionalFormatting sqref="J61:AC61">
    <cfRule type="top10" dxfId="162" priority="53" rank="1"/>
  </conditionalFormatting>
  <conditionalFormatting sqref="J62:AC62">
    <cfRule type="top10" dxfId="161" priority="52" rank="1"/>
  </conditionalFormatting>
  <conditionalFormatting sqref="J63:AC63">
    <cfRule type="top10" dxfId="160" priority="51" rank="1"/>
  </conditionalFormatting>
  <conditionalFormatting sqref="J64:AC64">
    <cfRule type="top10" dxfId="159" priority="50" rank="1"/>
  </conditionalFormatting>
  <conditionalFormatting sqref="J65:AC65">
    <cfRule type="top10" dxfId="158" priority="49" rank="1"/>
  </conditionalFormatting>
  <conditionalFormatting sqref="J66:AC66">
    <cfRule type="top10" dxfId="157" priority="48" rank="1"/>
  </conditionalFormatting>
  <conditionalFormatting sqref="J67:AC67">
    <cfRule type="top10" dxfId="156" priority="47" rank="1"/>
  </conditionalFormatting>
  <conditionalFormatting sqref="J68:AC68">
    <cfRule type="top10" dxfId="155" priority="46" rank="1"/>
  </conditionalFormatting>
  <conditionalFormatting sqref="J69:AC69">
    <cfRule type="top10" dxfId="154" priority="45" rank="1"/>
  </conditionalFormatting>
  <conditionalFormatting sqref="J70:AC70">
    <cfRule type="top10" dxfId="153" priority="44" rank="1"/>
  </conditionalFormatting>
  <conditionalFormatting sqref="J71:AC71">
    <cfRule type="top10" dxfId="152" priority="43" rank="1"/>
  </conditionalFormatting>
  <conditionalFormatting sqref="J72:AC72">
    <cfRule type="top10" dxfId="151" priority="42" rank="1"/>
  </conditionalFormatting>
  <conditionalFormatting sqref="J73:AC73">
    <cfRule type="top10" dxfId="150" priority="41" rank="1"/>
  </conditionalFormatting>
  <conditionalFormatting sqref="J74:AC74">
    <cfRule type="top10" dxfId="149" priority="40" rank="1"/>
  </conditionalFormatting>
  <conditionalFormatting sqref="J75:AC75">
    <cfRule type="top10" dxfId="148" priority="39" rank="1"/>
  </conditionalFormatting>
  <conditionalFormatting sqref="J76:AC76">
    <cfRule type="top10" dxfId="147" priority="38" rank="1"/>
  </conditionalFormatting>
  <conditionalFormatting sqref="J77:AC77">
    <cfRule type="top10" dxfId="146" priority="37" rank="1"/>
  </conditionalFormatting>
  <conditionalFormatting sqref="J78:AC78">
    <cfRule type="top10" dxfId="145" priority="36" rank="1"/>
  </conditionalFormatting>
  <conditionalFormatting sqref="J79:AC79">
    <cfRule type="top10" dxfId="144" priority="35" rank="1"/>
  </conditionalFormatting>
  <conditionalFormatting sqref="J80:AC80">
    <cfRule type="top10" dxfId="143" priority="34" rank="1"/>
  </conditionalFormatting>
  <conditionalFormatting sqref="J81:AC81">
    <cfRule type="top10" dxfId="142" priority="33" rank="1"/>
  </conditionalFormatting>
  <conditionalFormatting sqref="J82:AC82">
    <cfRule type="top10" dxfId="141" priority="32" rank="1"/>
  </conditionalFormatting>
  <conditionalFormatting sqref="J83:AC83">
    <cfRule type="top10" dxfId="140" priority="31" rank="1"/>
  </conditionalFormatting>
  <conditionalFormatting sqref="J84:AC84">
    <cfRule type="top10" dxfId="139" priority="30" rank="1"/>
  </conditionalFormatting>
  <conditionalFormatting sqref="J85:AC85">
    <cfRule type="top10" dxfId="138" priority="29" rank="1"/>
  </conditionalFormatting>
  <conditionalFormatting sqref="J86:AC86">
    <cfRule type="top10" dxfId="137" priority="28" rank="1"/>
  </conditionalFormatting>
  <conditionalFormatting sqref="J87:AC87">
    <cfRule type="top10" dxfId="136" priority="27" rank="1"/>
  </conditionalFormatting>
  <conditionalFormatting sqref="J88:AC88">
    <cfRule type="top10" dxfId="135" priority="26" rank="1"/>
  </conditionalFormatting>
  <conditionalFormatting sqref="J89:AC89">
    <cfRule type="top10" dxfId="134" priority="25" rank="1"/>
  </conditionalFormatting>
  <conditionalFormatting sqref="J90:AC90">
    <cfRule type="top10" dxfId="133" priority="24" rank="1"/>
  </conditionalFormatting>
  <conditionalFormatting sqref="J91:AC91">
    <cfRule type="top10" dxfId="132" priority="23" rank="1"/>
  </conditionalFormatting>
  <conditionalFormatting sqref="J92:AC92">
    <cfRule type="top10" dxfId="131" priority="22" rank="1"/>
  </conditionalFormatting>
  <conditionalFormatting sqref="J93:AC93">
    <cfRule type="top10" dxfId="130" priority="21" rank="1"/>
  </conditionalFormatting>
  <conditionalFormatting sqref="J94:AC94">
    <cfRule type="top10" dxfId="129" priority="20" rank="1"/>
  </conditionalFormatting>
  <conditionalFormatting sqref="J95:AC95">
    <cfRule type="top10" dxfId="128" priority="19" rank="1"/>
  </conditionalFormatting>
  <conditionalFormatting sqref="J96:AC96">
    <cfRule type="top10" dxfId="127" priority="18" rank="1"/>
  </conditionalFormatting>
  <conditionalFormatting sqref="J97:AC97">
    <cfRule type="top10" dxfId="126" priority="17" rank="1"/>
  </conditionalFormatting>
  <conditionalFormatting sqref="J98:AC98">
    <cfRule type="top10" dxfId="125" priority="16" rank="1"/>
  </conditionalFormatting>
  <conditionalFormatting sqref="J99:AC99">
    <cfRule type="top10" dxfId="124" priority="15" rank="1"/>
  </conditionalFormatting>
  <conditionalFormatting sqref="J100:AC100">
    <cfRule type="top10" dxfId="123" priority="14" rank="1"/>
  </conditionalFormatting>
  <conditionalFormatting sqref="J101:AC101">
    <cfRule type="top10" dxfId="122" priority="13" rank="1"/>
  </conditionalFormatting>
  <conditionalFormatting sqref="J102:AC102">
    <cfRule type="top10" dxfId="121" priority="12" rank="1"/>
  </conditionalFormatting>
  <conditionalFormatting sqref="J103:AC103">
    <cfRule type="top10" dxfId="120" priority="11" rank="1"/>
  </conditionalFormatting>
  <conditionalFormatting sqref="J104:AC104">
    <cfRule type="top10" dxfId="119" priority="10" rank="1"/>
  </conditionalFormatting>
  <conditionalFormatting sqref="J105:AC105">
    <cfRule type="containsBlanks" priority="2" stopIfTrue="1">
      <formula>LEN(TRIM(J105))=0</formula>
    </cfRule>
  </conditionalFormatting>
  <dataValidations count="4">
    <dataValidation type="list" allowBlank="1" showDropDown="1" showInputMessage="1" showErrorMessage="1" sqref="AD4" xr:uid="{8484D971-D78D-41E3-8587-522E68B0C55E}">
      <formula1>"1,2,3,4,5"</formula1>
    </dataValidation>
    <dataValidation allowBlank="1" showDropDown="1" showInputMessage="1" showErrorMessage="1" sqref="I4 I14:I105" xr:uid="{BE4F540E-5C77-4203-B560-B69C4B156414}"/>
    <dataValidation type="list" showInputMessage="1" showErrorMessage="1" sqref="K8" xr:uid="{3295F781-9B0C-4496-9123-C7DD420E012B}">
      <formula1>"0,1,2,3,4"</formula1>
    </dataValidation>
    <dataValidation type="list" allowBlank="1" showInputMessage="1" showErrorMessage="1" sqref="J4:J104 L4:AC104 K4:K7 K9:K104" xr:uid="{4615124E-F712-4CFC-AE0D-51E420EC01E9}">
      <formula1>"0,1,2,3,4"</formula1>
    </dataValidation>
  </dataValidation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cellIs" priority="249" operator="between" id="{C69C3556-FB2C-4063-ABE1-12FA417CC57A}">
            <xm:f>'1 - Luokittelu ja raportti'!$E$31</xm:f>
            <xm:f>'1 - Luokittelu ja raportti'!$E$27</xm:f>
            <x14:dxf>
              <fill>
                <patternFill>
                  <bgColor rgb="FFFFC000"/>
                </patternFill>
              </fill>
            </x14:dxf>
          </x14:cfRule>
          <x14:cfRule type="expression" priority="250" id="{66312458-A4BC-4BA7-93E5-830C2A91E9AD}">
            <xm:f>AND(AE4&lt;'1 - Luokittelu ja raportti'!$E$31,AE4&gt;='1 - Luokittelu ja raportti'!$E$36)</xm:f>
            <x14:dxf>
              <fill>
                <patternFill>
                  <bgColor rgb="FFFFFF00"/>
                </patternFill>
              </fill>
            </x14:dxf>
          </x14:cfRule>
          <x14:cfRule type="cellIs" priority="251" operator="greaterThan" id="{046C0EC8-82CF-4664-8562-CAB52DE76FFE}">
            <xm:f>'1 - Luokittelu ja raportti'!$E$27</xm:f>
            <x14:dxf>
              <fill>
                <patternFill>
                  <bgColor rgb="FFFF0000"/>
                </patternFill>
              </fill>
            </x14:dxf>
          </x14:cfRule>
          <xm:sqref>AE4:AE105</xm:sqref>
        </x14:conditionalFormatting>
        <x14:conditionalFormatting xmlns:xm="http://schemas.microsoft.com/office/excel/2006/main">
          <x14:cfRule type="cellIs" priority="252" operator="between" id="{E8B02EF3-C52E-4002-BCDA-B29B51173047}">
            <xm:f>'1 - Luokittelu ja raportti'!$E$31</xm:f>
            <xm:f>'1 - Luokittelu ja raportti'!$E$27</xm:f>
            <x14:dxf>
              <fill>
                <patternFill>
                  <bgColor rgb="FFFFC000"/>
                </patternFill>
              </fill>
            </x14:dxf>
          </x14:cfRule>
          <x14:cfRule type="expression" priority="253" id="{18AF5746-7E1B-4CF9-9CC1-294F10DA682E}">
            <xm:f>AND($AE$105&lt;'1 - Luokittelu ja raportti'!$E$31,$AE$105&gt;='1 - Luokittelu ja raportti'!$E$36)</xm:f>
            <x14:dxf>
              <fill>
                <patternFill>
                  <bgColor rgb="FFFFFF00"/>
                </patternFill>
              </fill>
            </x14:dxf>
          </x14:cfRule>
          <x14:cfRule type="cellIs" priority="254" operator="greaterThan" id="{7B84424F-EABA-408B-B405-4EDCB004771E}">
            <xm:f>'1 - Luokittelu ja raportti'!$E$27</xm:f>
            <x14:dxf>
              <fill>
                <patternFill>
                  <bgColor rgb="FFFF0000"/>
                </patternFill>
              </fill>
            </x14:dxf>
          </x14:cfRule>
          <xm:sqref>J105:AC105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19291D4-67F4-4DD6-8E94-BDD4C443CD57}">
          <x14:formula1>
            <xm:f>Parametrit!$C$2:$C$3</xm:f>
          </x14:formula1>
          <xm:sqref>E4:E104</xm:sqref>
        </x14:dataValidation>
        <x14:dataValidation type="list" allowBlank="1" showInputMessage="1" showErrorMessage="1" xr:uid="{054BED42-2C39-4676-B139-E90EE7016FB0}">
          <x14:formula1>
            <xm:f>Parametrit!$D$2:$D$20</xm:f>
          </x14:formula1>
          <xm:sqref>F4:F104</xm:sqref>
        </x14:dataValidation>
        <x14:dataValidation type="list" allowBlank="1" showInputMessage="1" showErrorMessage="1" xr:uid="{D71A98EC-F537-4E06-B1BA-488F02B86D71}">
          <x14:formula1>
            <xm:f>Parametrit!$B$2:$B$13</xm:f>
          </x14:formula1>
          <xm:sqref>G4:G104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9BB94-C3AA-4544-B6D9-5758C3FED899}">
  <sheetPr>
    <tabColor theme="4"/>
  </sheetPr>
  <dimension ref="A1:G102"/>
  <sheetViews>
    <sheetView workbookViewId="0">
      <selection activeCell="A5" sqref="A5"/>
    </sheetView>
  </sheetViews>
  <sheetFormatPr defaultRowHeight="14.4" x14ac:dyDescent="0.3"/>
  <cols>
    <col min="1" max="2" width="21.5546875" customWidth="1"/>
    <col min="3" max="3" width="16.88671875" customWidth="1"/>
    <col min="4" max="4" width="16" bestFit="1" customWidth="1"/>
    <col min="5" max="6" width="16.109375" bestFit="1" customWidth="1"/>
    <col min="7" max="7" width="44.77734375" customWidth="1"/>
  </cols>
  <sheetData>
    <row r="1" spans="1:7" ht="86.4" x14ac:dyDescent="0.3">
      <c r="A1" s="11" t="str">
        <f>'3 - Tuotannontekijät'!B3</f>
        <v>Tuotannontekijä
prosessi, tietojärjestelmä, tietovaranto, toiminto tai muu resurssi</v>
      </c>
      <c r="B1" s="11" t="str">
        <f>'3 - Tuotannontekijät'!C3</f>
        <v>Omistaja</v>
      </c>
      <c r="C1" s="11" t="str">
        <f>'3 - Tuotannontekijät'!E3</f>
        <v>Tuotannontekijän tyyppi
sisäinen/ulkoinen</v>
      </c>
      <c r="D1" s="11" t="str">
        <f>'3 - Tuotannontekijät'!F3</f>
        <v>Häiriön korjausaika (RTO)
Missä ajassa häiriö estää tuotoksen toimittamisen?</v>
      </c>
      <c r="E1" s="11" t="str">
        <f>'3 - Tuotannontekijät'!AE3</f>
        <v>Tekijän kokonaisvaikutus</v>
      </c>
      <c r="F1" s="12" t="s">
        <v>99</v>
      </c>
      <c r="G1" s="12" t="s">
        <v>0</v>
      </c>
    </row>
    <row r="2" spans="1:7" x14ac:dyDescent="0.3">
      <c r="A2" s="2" t="str">
        <f>IF(ISNA(MATCH(ROW()-1,'3 - Tuotannontekijät'!$A$4:$A$104,0)),"",INDEX('3 - Tuotannontekijät'!$B$4:$B$104,MATCH(ROW()-1,'3 - Tuotannontekijät'!$A$4:$A$104,0)))</f>
        <v>Tietoliikenneyhteydet</v>
      </c>
      <c r="B2" s="47">
        <f>IF(ISNA(MATCH(ROW()-1,'3 - Tuotannontekijät'!$A$4:$A$104,0)),"",INDEX('3 - Tuotannontekijät'!$C$4:$C$104,MATCH(ROW()-1,'3 - Tuotannontekijät'!$A$4:$A$104,0)))</f>
        <v>0</v>
      </c>
      <c r="C2" s="33" t="str">
        <f>IF(ISNA(MATCH(ROW()-1,'3 - Tuotannontekijät'!$A$4:$A$104,0)),"",INDEX('3 - Tuotannontekijät'!$E$4:$E$104,MATCH(ROW()-1,'3 - Tuotannontekijät'!$A$4:$A$104,0)))</f>
        <v>sisäinen</v>
      </c>
      <c r="D2" s="33" t="str">
        <f>IF(ISNA(MATCH(ROW()-1,'3 - Tuotannontekijät'!$A$4:$A$104,0)),"",INDEX('3 - Tuotannontekijät'!$F$4:$F$104,MATCH(ROW()-1,'3 - Tuotannontekijät'!$A$4:$A$104,0)))</f>
        <v>4 h</v>
      </c>
      <c r="E2" s="23">
        <f>IF(ISNA(MATCH(ROW()-1,'3 - Tuotannontekijät'!$A$4:$A$104,0)),"",INDEX('3 - Tuotannontekijät'!$AE$4:$AE$104,MATCH(ROW()-1,'3 - Tuotannontekijät'!$A$4:$A$24,0)))</f>
        <v>3.6666666666666665</v>
      </c>
      <c r="F2" s="3">
        <f>IF(ISNUMBER(E2),IF(E2&gt;'1 - Luokittelu ja raportti'!$E$27,'1 - Luokittelu ja raportti'!$C$27,IF(E2&gt;'1 - Luokittelu ja raportti'!$E$31,'1 - Luokittelu ja raportti'!$C$31,IF(E2&gt;'1 - Luokittelu ja raportti'!$E$36,'1 - Luokittelu ja raportti'!$C$36,""))),"")</f>
        <v>1</v>
      </c>
      <c r="G2" s="34"/>
    </row>
    <row r="3" spans="1:7" ht="28.8" x14ac:dyDescent="0.3">
      <c r="A3" s="2" t="str">
        <f>IF(ISNA(MATCH(ROW()-1,'3 - Tuotannontekijät'!$A$4:$A$104,0)),"",INDEX('3 - Tuotannontekijät'!$B$4:$B$104,MATCH(ROW()-1,'3 - Tuotannontekijät'!$A$4:$A$104,0)))</f>
        <v>ICT-infra (palvelimet yms.)</v>
      </c>
      <c r="B3" s="47" t="str">
        <f>IF(ISNA(MATCH(ROW()-1,'3 - Tuotannontekijät'!$A$4:$A$104,0)),"",INDEX('3 - Tuotannontekijät'!$C$4:$C$104,MATCH(ROW()-1,'3 - Tuotannontekijät'!$A$4:$A$104,0)))</f>
        <v>Palvelupäällikkö Y</v>
      </c>
      <c r="C3" s="33" t="str">
        <f>IF(ISNA(MATCH(ROW()-1,'3 - Tuotannontekijät'!$A$4:$A$104,0)),"",INDEX('3 - Tuotannontekijät'!$E$4:$E$104,MATCH(ROW()-1,'3 - Tuotannontekijät'!$A$4:$A$104,0)))</f>
        <v>ulkoinen</v>
      </c>
      <c r="D3" s="33" t="str">
        <f>IF(ISNA(MATCH(ROW()-1,'3 - Tuotannontekijät'!$A$4:$A$104,0)),"",INDEX('3 - Tuotannontekijät'!$F$4:$F$104,MATCH(ROW()-1,'3 - Tuotannontekijät'!$A$4:$A$104,0)))</f>
        <v>4 h</v>
      </c>
      <c r="E3" s="23">
        <f>IF(ISNA(MATCH(ROW()-1,'3 - Tuotannontekijät'!$A$4:$A$104,0)),"",INDEX('3 - Tuotannontekijät'!$AE$4:$AE$104,MATCH(ROW()-1,'3 - Tuotannontekijät'!$A$4:$A$24,0)))</f>
        <v>3.3333333333333335</v>
      </c>
      <c r="F3" s="3">
        <f>IF(ISNUMBER(E3),IF(E3&gt;'1 - Luokittelu ja raportti'!$E$27,'1 - Luokittelu ja raportti'!$C$27,IF(E3&gt;'1 - Luokittelu ja raportti'!$E$31,'1 - Luokittelu ja raportti'!$C$31,IF(E3&gt;'1 - Luokittelu ja raportti'!$E$36,'1 - Luokittelu ja raportti'!$C$36,""))),"")</f>
        <v>1</v>
      </c>
      <c r="G3" s="34"/>
    </row>
    <row r="4" spans="1:7" x14ac:dyDescent="0.3">
      <c r="A4" s="2" t="str">
        <f>IF(ISNA(MATCH(ROW()-1,'3 - Tuotannontekijät'!$A$4:$A$104,0)),"",INDEX('3 - Tuotannontekijät'!$B$4:$B$104,MATCH(ROW()-1,'3 - Tuotannontekijät'!$A$4:$A$104,0)))</f>
        <v>Tunnistus</v>
      </c>
      <c r="B4" s="47">
        <f>IF(ISNA(MATCH(ROW()-1,'3 - Tuotannontekijät'!$A$4:$A$104,0)),"",INDEX('3 - Tuotannontekijät'!$C$4:$C$104,MATCH(ROW()-1,'3 - Tuotannontekijät'!$A$4:$A$104,0)))</f>
        <v>0</v>
      </c>
      <c r="C4" s="33" t="str">
        <f>IF(ISNA(MATCH(ROW()-1,'3 - Tuotannontekijät'!$A$4:$A$104,0)),"",INDEX('3 - Tuotannontekijät'!$E$4:$E$104,MATCH(ROW()-1,'3 - Tuotannontekijät'!$A$4:$A$104,0)))</f>
        <v>ulkoinen</v>
      </c>
      <c r="D4" s="33" t="str">
        <f>IF(ISNA(MATCH(ROW()-1,'3 - Tuotannontekijät'!$A$4:$A$104,0)),"",INDEX('3 - Tuotannontekijät'!$F$4:$F$104,MATCH(ROW()-1,'3 - Tuotannontekijät'!$A$4:$A$104,0)))</f>
        <v>4 h</v>
      </c>
      <c r="E4" s="23">
        <f>IF(ISNA(MATCH(ROW()-1,'3 - Tuotannontekijät'!$A$4:$A$104,0)),"",INDEX('3 - Tuotannontekijät'!$AE$4:$AE$104,MATCH(ROW()-1,'3 - Tuotannontekijät'!$A$4:$A$24,0)))</f>
        <v>3.3333333333333335</v>
      </c>
      <c r="F4" s="3">
        <f>IF(ISNUMBER(E4),IF(E4&gt;'1 - Luokittelu ja raportti'!$E$27,'1 - Luokittelu ja raportti'!$C$27,IF(E4&gt;'1 - Luokittelu ja raportti'!$E$31,'1 - Luokittelu ja raportti'!$C$31,IF(E4&gt;'1 - Luokittelu ja raportti'!$E$36,'1 - Luokittelu ja raportti'!$C$36,""))),"")</f>
        <v>1</v>
      </c>
      <c r="G4" s="34"/>
    </row>
    <row r="5" spans="1:7" x14ac:dyDescent="0.3">
      <c r="A5" s="2" t="str">
        <f>IF(ISNA(MATCH(ROW()-1,'3 - Tuotannontekijät'!$A$4:$A$104,0)),"",INDEX('3 - Tuotannontekijät'!$B$4:$B$104,MATCH(ROW()-1,'3 - Tuotannontekijät'!$A$4:$A$104,0)))</f>
        <v>Asiakaspalvelu</v>
      </c>
      <c r="B5" s="47">
        <f>IF(ISNA(MATCH(ROW()-1,'3 - Tuotannontekijät'!$A$4:$A$104,0)),"",INDEX('3 - Tuotannontekijät'!$C$4:$C$104,MATCH(ROW()-1,'3 - Tuotannontekijät'!$A$4:$A$104,0)))</f>
        <v>0</v>
      </c>
      <c r="C5" s="33" t="str">
        <f>IF(ISNA(MATCH(ROW()-1,'3 - Tuotannontekijät'!$A$4:$A$104,0)),"",INDEX('3 - Tuotannontekijät'!$E$4:$E$104,MATCH(ROW()-1,'3 - Tuotannontekijät'!$A$4:$A$104,0)))</f>
        <v>sisäinen</v>
      </c>
      <c r="D5" s="33" t="str">
        <f>IF(ISNA(MATCH(ROW()-1,'3 - Tuotannontekijät'!$A$4:$A$104,0)),"",INDEX('3 - Tuotannontekijät'!$F$4:$F$104,MATCH(ROW()-1,'3 - Tuotannontekijät'!$A$4:$A$104,0)))</f>
        <v>48 h</v>
      </c>
      <c r="E5" s="23">
        <f>IF(ISNA(MATCH(ROW()-1,'3 - Tuotannontekijät'!$A$4:$A$104,0)),"",INDEX('3 - Tuotannontekijät'!$AE$4:$AE$104,MATCH(ROW()-1,'3 - Tuotannontekijät'!$A$4:$A$24,0)))</f>
        <v>2.6666666666666665</v>
      </c>
      <c r="F5" s="3">
        <f>IF(ISNUMBER(E5),IF(E5&gt;'1 - Luokittelu ja raportti'!$E$27,'1 - Luokittelu ja raportti'!$C$27,IF(E5&gt;'1 - Luokittelu ja raportti'!$E$31,'1 - Luokittelu ja raportti'!$C$31,IF(E5&gt;'1 - Luokittelu ja raportti'!$E$36,'1 - Luokittelu ja raportti'!$C$36,""))),"")</f>
        <v>2</v>
      </c>
      <c r="G5" s="34"/>
    </row>
    <row r="6" spans="1:7" x14ac:dyDescent="0.3">
      <c r="A6" s="2" t="str">
        <f>IF(ISNA(MATCH(ROW()-1,'3 - Tuotannontekijät'!$A$4:$A$104,0)),"",INDEX('3 - Tuotannontekijät'!$B$4:$B$104,MATCH(ROW()-1,'3 - Tuotannontekijät'!$A$4:$A$104,0)))</f>
        <v>Tietojärjestelmä X</v>
      </c>
      <c r="B6" s="47" t="str">
        <f>IF(ISNA(MATCH(ROW()-1,'3 - Tuotannontekijät'!$A$4:$A$104,0)),"",INDEX('3 - Tuotannontekijät'!$C$4:$C$104,MATCH(ROW()-1,'3 - Tuotannontekijät'!$A$4:$A$104,0)))</f>
        <v>Osasto X</v>
      </c>
      <c r="C6" s="33" t="str">
        <f>IF(ISNA(MATCH(ROW()-1,'3 - Tuotannontekijät'!$A$4:$A$104,0)),"",INDEX('3 - Tuotannontekijät'!$E$4:$E$104,MATCH(ROW()-1,'3 - Tuotannontekijät'!$A$4:$A$104,0)))</f>
        <v>sisäinen</v>
      </c>
      <c r="D6" s="33" t="str">
        <f>IF(ISNA(MATCH(ROW()-1,'3 - Tuotannontekijät'!$A$4:$A$104,0)),"",INDEX('3 - Tuotannontekijät'!$F$4:$F$104,MATCH(ROW()-1,'3 - Tuotannontekijät'!$A$4:$A$104,0)))</f>
        <v>24 h</v>
      </c>
      <c r="E6" s="23">
        <f>IF(ISNA(MATCH(ROW()-1,'3 - Tuotannontekijät'!$A$4:$A$104,0)),"",INDEX('3 - Tuotannontekijät'!$AE$4:$AE$104,MATCH(ROW()-1,'3 - Tuotannontekijät'!$A$4:$A$24,0)))</f>
        <v>1</v>
      </c>
      <c r="F6" s="3">
        <f>IF(ISNUMBER(E6),IF(E6&gt;'1 - Luokittelu ja raportti'!$E$27,'1 - Luokittelu ja raportti'!$C$27,IF(E6&gt;'1 - Luokittelu ja raportti'!$E$31,'1 - Luokittelu ja raportti'!$C$31,IF(E6&gt;'1 - Luokittelu ja raportti'!$E$36,'1 - Luokittelu ja raportti'!$C$36,""))),"")</f>
        <v>3</v>
      </c>
      <c r="G6" s="34"/>
    </row>
    <row r="7" spans="1:7" x14ac:dyDescent="0.3">
      <c r="A7" s="2" t="str">
        <f>IF(ISNA(MATCH(ROW()-1,'3 - Tuotannontekijät'!$A$4:$A$104,0)),"",INDEX('3 - Tuotannontekijät'!$B$4:$B$104,MATCH(ROW()-1,'3 - Tuotannontekijät'!$A$4:$A$104,0)))</f>
        <v/>
      </c>
      <c r="B7" s="47" t="str">
        <f>IF(ISNA(MATCH(ROW()-1,'3 - Tuotannontekijät'!$A$4:$A$104,0)),"",INDEX('3 - Tuotannontekijät'!$C$4:$C$104,MATCH(ROW()-1,'3 - Tuotannontekijät'!$A$4:$A$104,0)))</f>
        <v/>
      </c>
      <c r="C7" s="33" t="str">
        <f>IF(ISNA(MATCH(ROW()-1,'3 - Tuotannontekijät'!$A$4:$A$104,0)),"",INDEX('3 - Tuotannontekijät'!$E$4:$E$104,MATCH(ROW()-1,'3 - Tuotannontekijät'!$A$4:$A$104,0)))</f>
        <v/>
      </c>
      <c r="D7" s="33" t="str">
        <f>IF(ISNA(MATCH(ROW()-1,'3 - Tuotannontekijät'!$A$4:$A$104,0)),"",INDEX('3 - Tuotannontekijät'!$F$4:$F$104,MATCH(ROW()-1,'3 - Tuotannontekijät'!$A$4:$A$104,0)))</f>
        <v/>
      </c>
      <c r="E7" s="23" t="str">
        <f>IF(ISNA(MATCH(ROW()-1,'3 - Tuotannontekijät'!$A$4:$A$104,0)),"",INDEX('3 - Tuotannontekijät'!$AE$4:$AE$104,MATCH(ROW()-1,'3 - Tuotannontekijät'!$A$4:$A$24,0)))</f>
        <v/>
      </c>
      <c r="F7" s="3" t="str">
        <f>IF(ISNUMBER(E7),IF(E7&gt;'1 - Luokittelu ja raportti'!$E$27,'1 - Luokittelu ja raportti'!$C$27,IF(E7&gt;'1 - Luokittelu ja raportti'!$E$31,'1 - Luokittelu ja raportti'!$C$31,IF(E7&gt;'1 - Luokittelu ja raportti'!$E$36,'1 - Luokittelu ja raportti'!$C$36,""))),"")</f>
        <v/>
      </c>
      <c r="G7" s="34"/>
    </row>
    <row r="8" spans="1:7" x14ac:dyDescent="0.3">
      <c r="A8" s="2" t="str">
        <f>IF(ISNA(MATCH(ROW()-1,'3 - Tuotannontekijät'!$A$4:$A$104,0)),"",INDEX('3 - Tuotannontekijät'!$B$4:$B$104,MATCH(ROW()-1,'3 - Tuotannontekijät'!$A$4:$A$104,0)))</f>
        <v/>
      </c>
      <c r="B8" s="47" t="str">
        <f>IF(ISNA(MATCH(ROW()-1,'3 - Tuotannontekijät'!$A$4:$A$104,0)),"",INDEX('3 - Tuotannontekijät'!$C$4:$C$104,MATCH(ROW()-1,'3 - Tuotannontekijät'!$A$4:$A$104,0)))</f>
        <v/>
      </c>
      <c r="C8" s="33" t="str">
        <f>IF(ISNA(MATCH(ROW()-1,'3 - Tuotannontekijät'!$A$4:$A$104,0)),"",INDEX('3 - Tuotannontekijät'!$E$4:$E$104,MATCH(ROW()-1,'3 - Tuotannontekijät'!$A$4:$A$104,0)))</f>
        <v/>
      </c>
      <c r="D8" s="33" t="str">
        <f>IF(ISNA(MATCH(ROW()-1,'3 - Tuotannontekijät'!$A$4:$A$104,0)),"",INDEX('3 - Tuotannontekijät'!$F$4:$F$104,MATCH(ROW()-1,'3 - Tuotannontekijät'!$A$4:$A$104,0)))</f>
        <v/>
      </c>
      <c r="E8" s="23" t="str">
        <f>IF(ISNA(MATCH(ROW()-1,'3 - Tuotannontekijät'!$A$4:$A$104,0)),"",INDEX('3 - Tuotannontekijät'!$AE$4:$AE$104,MATCH(ROW()-1,'3 - Tuotannontekijät'!$A$4:$A$24,0)))</f>
        <v/>
      </c>
      <c r="F8" s="3" t="str">
        <f>IF(ISNUMBER(E8),IF(E8&gt;'1 - Luokittelu ja raportti'!$E$27,'1 - Luokittelu ja raportti'!$C$27,IF(E8&gt;'1 - Luokittelu ja raportti'!$E$31,'1 - Luokittelu ja raportti'!$C$31,IF(E8&gt;'1 - Luokittelu ja raportti'!$E$36,'1 - Luokittelu ja raportti'!$C$36,""))),"")</f>
        <v/>
      </c>
      <c r="G8" s="34"/>
    </row>
    <row r="9" spans="1:7" x14ac:dyDescent="0.3">
      <c r="A9" s="2" t="str">
        <f>IF(ISNA(MATCH(ROW()-1,'3 - Tuotannontekijät'!$A$4:$A$104,0)),"",INDEX('3 - Tuotannontekijät'!$B$4:$B$104,MATCH(ROW()-1,'3 - Tuotannontekijät'!$A$4:$A$104,0)))</f>
        <v/>
      </c>
      <c r="B9" s="47" t="str">
        <f>IF(ISNA(MATCH(ROW()-1,'3 - Tuotannontekijät'!$A$4:$A$104,0)),"",INDEX('3 - Tuotannontekijät'!$C$4:$C$104,MATCH(ROW()-1,'3 - Tuotannontekijät'!$A$4:$A$104,0)))</f>
        <v/>
      </c>
      <c r="C9" s="33" t="str">
        <f>IF(ISNA(MATCH(ROW()-1,'3 - Tuotannontekijät'!$A$4:$A$104,0)),"",INDEX('3 - Tuotannontekijät'!$E$4:$E$104,MATCH(ROW()-1,'3 - Tuotannontekijät'!$A$4:$A$104,0)))</f>
        <v/>
      </c>
      <c r="D9" s="33" t="str">
        <f>IF(ISNA(MATCH(ROW()-1,'3 - Tuotannontekijät'!$A$4:$A$104,0)),"",INDEX('3 - Tuotannontekijät'!$F$4:$F$104,MATCH(ROW()-1,'3 - Tuotannontekijät'!$A$4:$A$104,0)))</f>
        <v/>
      </c>
      <c r="E9" s="23" t="str">
        <f>IF(ISNA(MATCH(ROW()-1,'3 - Tuotannontekijät'!$A$4:$A$104,0)),"",INDEX('3 - Tuotannontekijät'!$AE$4:$AE$104,MATCH(ROW()-1,'3 - Tuotannontekijät'!$A$4:$A$24,0)))</f>
        <v/>
      </c>
      <c r="F9" s="3" t="str">
        <f>IF(ISNUMBER(E9),IF(E9&gt;'1 - Luokittelu ja raportti'!$E$27,'1 - Luokittelu ja raportti'!$C$27,IF(E9&gt;'1 - Luokittelu ja raportti'!$E$31,'1 - Luokittelu ja raportti'!$C$31,IF(E9&gt;'1 - Luokittelu ja raportti'!$E$36,'1 - Luokittelu ja raportti'!$C$36,""))),"")</f>
        <v/>
      </c>
      <c r="G9" s="34"/>
    </row>
    <row r="10" spans="1:7" x14ac:dyDescent="0.3">
      <c r="A10" s="2" t="str">
        <f>IF(ISNA(MATCH(ROW()-1,'3 - Tuotannontekijät'!$A$4:$A$104,0)),"",INDEX('3 - Tuotannontekijät'!$B$4:$B$104,MATCH(ROW()-1,'3 - Tuotannontekijät'!$A$4:$A$104,0)))</f>
        <v/>
      </c>
      <c r="B10" s="47" t="str">
        <f>IF(ISNA(MATCH(ROW()-1,'3 - Tuotannontekijät'!$A$4:$A$104,0)),"",INDEX('3 - Tuotannontekijät'!$C$4:$C$104,MATCH(ROW()-1,'3 - Tuotannontekijät'!$A$4:$A$104,0)))</f>
        <v/>
      </c>
      <c r="C10" s="33" t="str">
        <f>IF(ISNA(MATCH(ROW()-1,'3 - Tuotannontekijät'!$A$4:$A$104,0)),"",INDEX('3 - Tuotannontekijät'!$E$4:$E$104,MATCH(ROW()-1,'3 - Tuotannontekijät'!$A$4:$A$104,0)))</f>
        <v/>
      </c>
      <c r="D10" s="33" t="str">
        <f>IF(ISNA(MATCH(ROW()-1,'3 - Tuotannontekijät'!$A$4:$A$104,0)),"",INDEX('3 - Tuotannontekijät'!$F$4:$F$104,MATCH(ROW()-1,'3 - Tuotannontekijät'!$A$4:$A$104,0)))</f>
        <v/>
      </c>
      <c r="E10" s="23" t="str">
        <f>IF(ISNA(MATCH(ROW()-1,'3 - Tuotannontekijät'!$A$4:$A$104,0)),"",INDEX('3 - Tuotannontekijät'!$AE$4:$AE$104,MATCH(ROW()-1,'3 - Tuotannontekijät'!$A$4:$A$24,0)))</f>
        <v/>
      </c>
      <c r="F10" s="3" t="str">
        <f>IF(ISNUMBER(E10),IF(E10&gt;'1 - Luokittelu ja raportti'!$E$27,'1 - Luokittelu ja raportti'!$C$27,IF(E10&gt;'1 - Luokittelu ja raportti'!$E$31,'1 - Luokittelu ja raportti'!$C$31,IF(E10&gt;'1 - Luokittelu ja raportti'!$E$36,'1 - Luokittelu ja raportti'!$C$36,""))),"")</f>
        <v/>
      </c>
      <c r="G10" s="34"/>
    </row>
    <row r="11" spans="1:7" x14ac:dyDescent="0.3">
      <c r="A11" s="2" t="str">
        <f>IF(ISNA(MATCH(ROW()-1,'3 - Tuotannontekijät'!$A$4:$A$104,0)),"",INDEX('3 - Tuotannontekijät'!$B$4:$B$104,MATCH(ROW()-1,'3 - Tuotannontekijät'!$A$4:$A$104,0)))</f>
        <v/>
      </c>
      <c r="B11" s="47" t="str">
        <f>IF(ISNA(MATCH(ROW()-1,'3 - Tuotannontekijät'!$A$4:$A$104,0)),"",INDEX('3 - Tuotannontekijät'!$C$4:$C$104,MATCH(ROW()-1,'3 - Tuotannontekijät'!$A$4:$A$104,0)))</f>
        <v/>
      </c>
      <c r="C11" s="33" t="str">
        <f>IF(ISNA(MATCH(ROW()-1,'3 - Tuotannontekijät'!$A$4:$A$104,0)),"",INDEX('3 - Tuotannontekijät'!$E$4:$E$104,MATCH(ROW()-1,'3 - Tuotannontekijät'!$A$4:$A$104,0)))</f>
        <v/>
      </c>
      <c r="D11" s="33" t="str">
        <f>IF(ISNA(MATCH(ROW()-1,'3 - Tuotannontekijät'!$A$4:$A$104,0)),"",INDEX('3 - Tuotannontekijät'!$F$4:$F$104,MATCH(ROW()-1,'3 - Tuotannontekijät'!$A$4:$A$104,0)))</f>
        <v/>
      </c>
      <c r="E11" s="23" t="str">
        <f>IF(ISNA(MATCH(ROW()-1,'3 - Tuotannontekijät'!$A$4:$A$104,0)),"",INDEX('3 - Tuotannontekijät'!$AE$4:$AE$104,MATCH(ROW()-1,'3 - Tuotannontekijät'!$A$4:$A$24,0)))</f>
        <v/>
      </c>
      <c r="F11" s="3" t="str">
        <f>IF(ISNUMBER(E11),IF(E11&gt;'1 - Luokittelu ja raportti'!$E$27,'1 - Luokittelu ja raportti'!$C$27,IF(E11&gt;'1 - Luokittelu ja raportti'!$E$31,'1 - Luokittelu ja raportti'!$C$31,IF(E11&gt;'1 - Luokittelu ja raportti'!$E$36,'1 - Luokittelu ja raportti'!$C$36,""))),"")</f>
        <v/>
      </c>
      <c r="G11" s="34"/>
    </row>
    <row r="12" spans="1:7" x14ac:dyDescent="0.3">
      <c r="A12" s="2" t="str">
        <f>IF(ISNA(MATCH(ROW()-1,'3 - Tuotannontekijät'!$A$4:$A$104,0)),"",INDEX('3 - Tuotannontekijät'!$B$4:$B$104,MATCH(ROW()-1,'3 - Tuotannontekijät'!$A$4:$A$104,0)))</f>
        <v/>
      </c>
      <c r="B12" s="47" t="str">
        <f>IF(ISNA(MATCH(ROW()-1,'3 - Tuotannontekijät'!$A$4:$A$104,0)),"",INDEX('3 - Tuotannontekijät'!$C$4:$C$104,MATCH(ROW()-1,'3 - Tuotannontekijät'!$A$4:$A$104,0)))</f>
        <v/>
      </c>
      <c r="C12" s="33" t="str">
        <f>IF(ISNA(MATCH(ROW()-1,'3 - Tuotannontekijät'!$A$4:$A$104,0)),"",INDEX('3 - Tuotannontekijät'!$E$4:$E$104,MATCH(ROW()-1,'3 - Tuotannontekijät'!$A$4:$A$104,0)))</f>
        <v/>
      </c>
      <c r="D12" s="33" t="str">
        <f>IF(ISNA(MATCH(ROW()-1,'3 - Tuotannontekijät'!$A$4:$A$104,0)),"",INDEX('3 - Tuotannontekijät'!$F$4:$F$104,MATCH(ROW()-1,'3 - Tuotannontekijät'!$A$4:$A$104,0)))</f>
        <v/>
      </c>
      <c r="E12" s="23" t="str">
        <f>IF(ISNA(MATCH(ROW()-1,'3 - Tuotannontekijät'!$A$4:$A$104,0)),"",INDEX('3 - Tuotannontekijät'!$AE$4:$AE$104,MATCH(ROW()-1,'3 - Tuotannontekijät'!$A$4:$A$24,0)))</f>
        <v/>
      </c>
      <c r="F12" s="3" t="str">
        <f>IF(ISNUMBER(E12),IF(E12&gt;'1 - Luokittelu ja raportti'!$E$27,'1 - Luokittelu ja raportti'!$C$27,IF(E12&gt;'1 - Luokittelu ja raportti'!$E$31,'1 - Luokittelu ja raportti'!$C$31,IF(E12&gt;'1 - Luokittelu ja raportti'!$E$36,'1 - Luokittelu ja raportti'!$C$36,""))),"")</f>
        <v/>
      </c>
      <c r="G12" s="34"/>
    </row>
    <row r="13" spans="1:7" x14ac:dyDescent="0.3">
      <c r="A13" s="2" t="str">
        <f>IF(ISNA(MATCH(ROW()-1,'3 - Tuotannontekijät'!$A$4:$A$104,0)),"",INDEX('3 - Tuotannontekijät'!$B$4:$B$104,MATCH(ROW()-1,'3 - Tuotannontekijät'!$A$4:$A$104,0)))</f>
        <v/>
      </c>
      <c r="B13" s="47" t="str">
        <f>IF(ISNA(MATCH(ROW()-1,'3 - Tuotannontekijät'!$A$4:$A$104,0)),"",INDEX('3 - Tuotannontekijät'!$C$4:$C$104,MATCH(ROW()-1,'3 - Tuotannontekijät'!$A$4:$A$104,0)))</f>
        <v/>
      </c>
      <c r="C13" s="33" t="str">
        <f>IF(ISNA(MATCH(ROW()-1,'3 - Tuotannontekijät'!$A$4:$A$104,0)),"",INDEX('3 - Tuotannontekijät'!$E$4:$E$104,MATCH(ROW()-1,'3 - Tuotannontekijät'!$A$4:$A$104,0)))</f>
        <v/>
      </c>
      <c r="D13" s="33" t="str">
        <f>IF(ISNA(MATCH(ROW()-1,'3 - Tuotannontekijät'!$A$4:$A$104,0)),"",INDEX('3 - Tuotannontekijät'!$F$4:$F$104,MATCH(ROW()-1,'3 - Tuotannontekijät'!$A$4:$A$104,0)))</f>
        <v/>
      </c>
      <c r="E13" s="23" t="str">
        <f>IF(ISNA(MATCH(ROW()-1,'3 - Tuotannontekijät'!$A$4:$A$104,0)),"",INDEX('3 - Tuotannontekijät'!$AE$4:$AE$104,MATCH(ROW()-1,'3 - Tuotannontekijät'!$A$4:$A$24,0)))</f>
        <v/>
      </c>
      <c r="F13" s="3" t="str">
        <f>IF(ISNUMBER(E13),IF(E13&gt;'1 - Luokittelu ja raportti'!$E$27,'1 - Luokittelu ja raportti'!$C$27,IF(E13&gt;'1 - Luokittelu ja raportti'!$E$31,'1 - Luokittelu ja raportti'!$C$31,IF(E13&gt;'1 - Luokittelu ja raportti'!$E$36,'1 - Luokittelu ja raportti'!$C$36,""))),"")</f>
        <v/>
      </c>
      <c r="G13" s="34"/>
    </row>
    <row r="14" spans="1:7" x14ac:dyDescent="0.3">
      <c r="A14" s="2" t="str">
        <f>IF(ISNA(MATCH(ROW()-1,'3 - Tuotannontekijät'!$A$4:$A$104,0)),"",INDEX('3 - Tuotannontekijät'!$B$4:$B$104,MATCH(ROW()-1,'3 - Tuotannontekijät'!$A$4:$A$104,0)))</f>
        <v/>
      </c>
      <c r="B14" s="47" t="str">
        <f>IF(ISNA(MATCH(ROW()-1,'3 - Tuotannontekijät'!$A$4:$A$104,0)),"",INDEX('3 - Tuotannontekijät'!$C$4:$C$104,MATCH(ROW()-1,'3 - Tuotannontekijät'!$A$4:$A$104,0)))</f>
        <v/>
      </c>
      <c r="C14" s="33" t="str">
        <f>IF(ISNA(MATCH(ROW()-1,'3 - Tuotannontekijät'!$A$4:$A$104,0)),"",INDEX('3 - Tuotannontekijät'!$E$4:$E$104,MATCH(ROW()-1,'3 - Tuotannontekijät'!$A$4:$A$104,0)))</f>
        <v/>
      </c>
      <c r="D14" s="33" t="str">
        <f>IF(ISNA(MATCH(ROW()-1,'3 - Tuotannontekijät'!$A$4:$A$104,0)),"",INDEX('3 - Tuotannontekijät'!$F$4:$F$104,MATCH(ROW()-1,'3 - Tuotannontekijät'!$A$4:$A$104,0)))</f>
        <v/>
      </c>
      <c r="E14" s="23" t="str">
        <f>IF(ISNA(MATCH(ROW()-1,'3 - Tuotannontekijät'!$A$4:$A$104,0)),"",INDEX('3 - Tuotannontekijät'!$AE$4:$AE$104,MATCH(ROW()-1,'3 - Tuotannontekijät'!$A$4:$A$24,0)))</f>
        <v/>
      </c>
      <c r="F14" s="3" t="str">
        <f>IF(ISNUMBER(E14),IF(E14&gt;'1 - Luokittelu ja raportti'!$E$27,'1 - Luokittelu ja raportti'!$C$27,IF(E14&gt;'1 - Luokittelu ja raportti'!$E$31,'1 - Luokittelu ja raportti'!$C$31,IF(E14&gt;'1 - Luokittelu ja raportti'!$E$36,'1 - Luokittelu ja raportti'!$C$36,""))),"")</f>
        <v/>
      </c>
      <c r="G14" s="34"/>
    </row>
    <row r="15" spans="1:7" x14ac:dyDescent="0.3">
      <c r="A15" s="2" t="str">
        <f>IF(ISNA(MATCH(ROW()-1,'3 - Tuotannontekijät'!$A$4:$A$104,0)),"",INDEX('3 - Tuotannontekijät'!$B$4:$B$104,MATCH(ROW()-1,'3 - Tuotannontekijät'!$A$4:$A$104,0)))</f>
        <v/>
      </c>
      <c r="B15" s="47" t="str">
        <f>IF(ISNA(MATCH(ROW()-1,'3 - Tuotannontekijät'!$A$4:$A$104,0)),"",INDEX('3 - Tuotannontekijät'!$C$4:$C$104,MATCH(ROW()-1,'3 - Tuotannontekijät'!$A$4:$A$104,0)))</f>
        <v/>
      </c>
      <c r="C15" s="33" t="str">
        <f>IF(ISNA(MATCH(ROW()-1,'3 - Tuotannontekijät'!$A$4:$A$104,0)),"",INDEX('3 - Tuotannontekijät'!$E$4:$E$104,MATCH(ROW()-1,'3 - Tuotannontekijät'!$A$4:$A$104,0)))</f>
        <v/>
      </c>
      <c r="D15" s="33" t="str">
        <f>IF(ISNA(MATCH(ROW()-1,'3 - Tuotannontekijät'!$A$4:$A$104,0)),"",INDEX('3 - Tuotannontekijät'!$F$4:$F$104,MATCH(ROW()-1,'3 - Tuotannontekijät'!$A$4:$A$104,0)))</f>
        <v/>
      </c>
      <c r="E15" s="23" t="str">
        <f>IF(ISNA(MATCH(ROW()-1,'3 - Tuotannontekijät'!$A$4:$A$104,0)),"",INDEX('3 - Tuotannontekijät'!$AE$4:$AE$104,MATCH(ROW()-1,'3 - Tuotannontekijät'!$A$4:$A$24,0)))</f>
        <v/>
      </c>
      <c r="F15" s="3" t="str">
        <f>IF(ISNUMBER(E15),IF(E15&gt;'1 - Luokittelu ja raportti'!$E$27,'1 - Luokittelu ja raportti'!$C$27,IF(E15&gt;'1 - Luokittelu ja raportti'!$E$31,'1 - Luokittelu ja raportti'!$C$31,IF(E15&gt;'1 - Luokittelu ja raportti'!$E$36,'1 - Luokittelu ja raportti'!$C$36,""))),"")</f>
        <v/>
      </c>
      <c r="G15" s="34"/>
    </row>
    <row r="16" spans="1:7" x14ac:dyDescent="0.3">
      <c r="A16" s="2" t="str">
        <f>IF(ISNA(MATCH(ROW()-1,'3 - Tuotannontekijät'!$A$4:$A$104,0)),"",INDEX('3 - Tuotannontekijät'!$B$4:$B$104,MATCH(ROW()-1,'3 - Tuotannontekijät'!$A$4:$A$104,0)))</f>
        <v/>
      </c>
      <c r="B16" s="47" t="str">
        <f>IF(ISNA(MATCH(ROW()-1,'3 - Tuotannontekijät'!$A$4:$A$104,0)),"",INDEX('3 - Tuotannontekijät'!$C$4:$C$104,MATCH(ROW()-1,'3 - Tuotannontekijät'!$A$4:$A$104,0)))</f>
        <v/>
      </c>
      <c r="C16" s="33" t="str">
        <f>IF(ISNA(MATCH(ROW()-1,'3 - Tuotannontekijät'!$A$4:$A$104,0)),"",INDEX('3 - Tuotannontekijät'!$E$4:$E$104,MATCH(ROW()-1,'3 - Tuotannontekijät'!$A$4:$A$104,0)))</f>
        <v/>
      </c>
      <c r="D16" s="33" t="str">
        <f>IF(ISNA(MATCH(ROW()-1,'3 - Tuotannontekijät'!$A$4:$A$104,0)),"",INDEX('3 - Tuotannontekijät'!$F$4:$F$104,MATCH(ROW()-1,'3 - Tuotannontekijät'!$A$4:$A$104,0)))</f>
        <v/>
      </c>
      <c r="E16" s="23" t="str">
        <f>IF(ISNA(MATCH(ROW()-1,'3 - Tuotannontekijät'!$A$4:$A$104,0)),"",INDEX('3 - Tuotannontekijät'!$AE$4:$AE$104,MATCH(ROW()-1,'3 - Tuotannontekijät'!$A$4:$A$24,0)))</f>
        <v/>
      </c>
      <c r="F16" s="3" t="str">
        <f>IF(ISNUMBER(E16),IF(E16&gt;'1 - Luokittelu ja raportti'!$E$27,'1 - Luokittelu ja raportti'!$C$27,IF(E16&gt;'1 - Luokittelu ja raportti'!$E$31,'1 - Luokittelu ja raportti'!$C$31,IF(E16&gt;'1 - Luokittelu ja raportti'!$E$36,'1 - Luokittelu ja raportti'!$C$36,""))),"")</f>
        <v/>
      </c>
      <c r="G16" s="34"/>
    </row>
    <row r="17" spans="1:7" x14ac:dyDescent="0.3">
      <c r="A17" s="2" t="str">
        <f>IF(ISNA(MATCH(ROW()-1,'3 - Tuotannontekijät'!$A$4:$A$104,0)),"",INDEX('3 - Tuotannontekijät'!$B$4:$B$104,MATCH(ROW()-1,'3 - Tuotannontekijät'!$A$4:$A$104,0)))</f>
        <v/>
      </c>
      <c r="B17" s="47" t="str">
        <f>IF(ISNA(MATCH(ROW()-1,'3 - Tuotannontekijät'!$A$4:$A$104,0)),"",INDEX('3 - Tuotannontekijät'!$C$4:$C$104,MATCH(ROW()-1,'3 - Tuotannontekijät'!$A$4:$A$104,0)))</f>
        <v/>
      </c>
      <c r="C17" s="33" t="str">
        <f>IF(ISNA(MATCH(ROW()-1,'3 - Tuotannontekijät'!$A$4:$A$104,0)),"",INDEX('3 - Tuotannontekijät'!$E$4:$E$104,MATCH(ROW()-1,'3 - Tuotannontekijät'!$A$4:$A$104,0)))</f>
        <v/>
      </c>
      <c r="D17" s="33" t="str">
        <f>IF(ISNA(MATCH(ROW()-1,'3 - Tuotannontekijät'!$A$4:$A$104,0)),"",INDEX('3 - Tuotannontekijät'!$F$4:$F$104,MATCH(ROW()-1,'3 - Tuotannontekijät'!$A$4:$A$104,0)))</f>
        <v/>
      </c>
      <c r="E17" s="23" t="str">
        <f>IF(ISNA(MATCH(ROW()-1,'3 - Tuotannontekijät'!$A$4:$A$104,0)),"",INDEX('3 - Tuotannontekijät'!$AE$4:$AE$104,MATCH(ROW()-1,'3 - Tuotannontekijät'!$A$4:$A$24,0)))</f>
        <v/>
      </c>
      <c r="F17" s="3" t="str">
        <f>IF(ISNUMBER(E17),IF(E17&gt;'1 - Luokittelu ja raportti'!$E$27,'1 - Luokittelu ja raportti'!$C$27,IF(E17&gt;'1 - Luokittelu ja raportti'!$E$31,'1 - Luokittelu ja raportti'!$C$31,IF(E17&gt;'1 - Luokittelu ja raportti'!$E$36,'1 - Luokittelu ja raportti'!$C$36,""))),"")</f>
        <v/>
      </c>
      <c r="G17" s="34"/>
    </row>
    <row r="18" spans="1:7" x14ac:dyDescent="0.3">
      <c r="A18" s="2" t="str">
        <f>IF(ISNA(MATCH(ROW()-1,'3 - Tuotannontekijät'!$A$4:$A$104,0)),"",INDEX('3 - Tuotannontekijät'!$B$4:$B$104,MATCH(ROW()-1,'3 - Tuotannontekijät'!$A$4:$A$104,0)))</f>
        <v/>
      </c>
      <c r="B18" s="47" t="str">
        <f>IF(ISNA(MATCH(ROW()-1,'3 - Tuotannontekijät'!$A$4:$A$104,0)),"",INDEX('3 - Tuotannontekijät'!$C$4:$C$104,MATCH(ROW()-1,'3 - Tuotannontekijät'!$A$4:$A$104,0)))</f>
        <v/>
      </c>
      <c r="C18" s="33" t="str">
        <f>IF(ISNA(MATCH(ROW()-1,'3 - Tuotannontekijät'!$A$4:$A$104,0)),"",INDEX('3 - Tuotannontekijät'!$E$4:$E$104,MATCH(ROW()-1,'3 - Tuotannontekijät'!$A$4:$A$104,0)))</f>
        <v/>
      </c>
      <c r="D18" s="33" t="str">
        <f>IF(ISNA(MATCH(ROW()-1,'3 - Tuotannontekijät'!$A$4:$A$104,0)),"",INDEX('3 - Tuotannontekijät'!$F$4:$F$104,MATCH(ROW()-1,'3 - Tuotannontekijät'!$A$4:$A$104,0)))</f>
        <v/>
      </c>
      <c r="E18" s="23" t="str">
        <f>IF(ISNA(MATCH(ROW()-1,'3 - Tuotannontekijät'!$A$4:$A$104,0)),"",INDEX('3 - Tuotannontekijät'!$AE$4:$AE$104,MATCH(ROW()-1,'3 - Tuotannontekijät'!$A$4:$A$24,0)))</f>
        <v/>
      </c>
      <c r="F18" s="3" t="str">
        <f>IF(ISNUMBER(E18),IF(E18&gt;'1 - Luokittelu ja raportti'!$E$27,'1 - Luokittelu ja raportti'!$C$27,IF(E18&gt;'1 - Luokittelu ja raportti'!$E$31,'1 - Luokittelu ja raportti'!$C$31,IF(E18&gt;'1 - Luokittelu ja raportti'!$E$36,'1 - Luokittelu ja raportti'!$C$36,""))),"")</f>
        <v/>
      </c>
      <c r="G18" s="34"/>
    </row>
    <row r="19" spans="1:7" x14ac:dyDescent="0.3">
      <c r="A19" s="2" t="str">
        <f>IF(ISNA(MATCH(ROW()-1,'3 - Tuotannontekijät'!$A$4:$A$104,0)),"",INDEX('3 - Tuotannontekijät'!$B$4:$B$104,MATCH(ROW()-1,'3 - Tuotannontekijät'!$A$4:$A$104,0)))</f>
        <v/>
      </c>
      <c r="B19" s="47" t="str">
        <f>IF(ISNA(MATCH(ROW()-1,'3 - Tuotannontekijät'!$A$4:$A$104,0)),"",INDEX('3 - Tuotannontekijät'!$C$4:$C$104,MATCH(ROW()-1,'3 - Tuotannontekijät'!$A$4:$A$104,0)))</f>
        <v/>
      </c>
      <c r="C19" s="33" t="str">
        <f>IF(ISNA(MATCH(ROW()-1,'3 - Tuotannontekijät'!$A$4:$A$104,0)),"",INDEX('3 - Tuotannontekijät'!$E$4:$E$104,MATCH(ROW()-1,'3 - Tuotannontekijät'!$A$4:$A$104,0)))</f>
        <v/>
      </c>
      <c r="D19" s="33" t="str">
        <f>IF(ISNA(MATCH(ROW()-1,'3 - Tuotannontekijät'!$A$4:$A$104,0)),"",INDEX('3 - Tuotannontekijät'!$F$4:$F$104,MATCH(ROW()-1,'3 - Tuotannontekijät'!$A$4:$A$104,0)))</f>
        <v/>
      </c>
      <c r="E19" s="23" t="str">
        <f>IF(ISNA(MATCH(ROW()-1,'3 - Tuotannontekijät'!$A$4:$A$104,0)),"",INDEX('3 - Tuotannontekijät'!$AE$4:$AE$104,MATCH(ROW()-1,'3 - Tuotannontekijät'!$A$4:$A$24,0)))</f>
        <v/>
      </c>
      <c r="F19" s="3" t="str">
        <f>IF(ISNUMBER(E19),IF(E19&gt;'1 - Luokittelu ja raportti'!$E$27,'1 - Luokittelu ja raportti'!$C$27,IF(E19&gt;'1 - Luokittelu ja raportti'!$E$31,'1 - Luokittelu ja raportti'!$C$31,IF(E19&gt;'1 - Luokittelu ja raportti'!$E$36,'1 - Luokittelu ja raportti'!$C$36,""))),"")</f>
        <v/>
      </c>
      <c r="G19" s="34"/>
    </row>
    <row r="20" spans="1:7" x14ac:dyDescent="0.3">
      <c r="A20" s="2" t="str">
        <f>IF(ISNA(MATCH(ROW()-1,'3 - Tuotannontekijät'!$A$4:$A$104,0)),"",INDEX('3 - Tuotannontekijät'!$B$4:$B$104,MATCH(ROW()-1,'3 - Tuotannontekijät'!$A$4:$A$104,0)))</f>
        <v/>
      </c>
      <c r="B20" s="47" t="str">
        <f>IF(ISNA(MATCH(ROW()-1,'3 - Tuotannontekijät'!$A$4:$A$104,0)),"",INDEX('3 - Tuotannontekijät'!$C$4:$C$104,MATCH(ROW()-1,'3 - Tuotannontekijät'!$A$4:$A$104,0)))</f>
        <v/>
      </c>
      <c r="C20" s="33" t="str">
        <f>IF(ISNA(MATCH(ROW()-1,'3 - Tuotannontekijät'!$A$4:$A$104,0)),"",INDEX('3 - Tuotannontekijät'!$E$4:$E$104,MATCH(ROW()-1,'3 - Tuotannontekijät'!$A$4:$A$104,0)))</f>
        <v/>
      </c>
      <c r="D20" s="33" t="str">
        <f>IF(ISNA(MATCH(ROW()-1,'3 - Tuotannontekijät'!$A$4:$A$104,0)),"",INDEX('3 - Tuotannontekijät'!$F$4:$F$104,MATCH(ROW()-1,'3 - Tuotannontekijät'!$A$4:$A$104,0)))</f>
        <v/>
      </c>
      <c r="E20" s="23" t="str">
        <f>IF(ISNA(MATCH(ROW()-1,'3 - Tuotannontekijät'!$A$4:$A$104,0)),"",INDEX('3 - Tuotannontekijät'!$AE$4:$AE$104,MATCH(ROW()-1,'3 - Tuotannontekijät'!$A$4:$A$24,0)))</f>
        <v/>
      </c>
      <c r="F20" s="3" t="str">
        <f>IF(ISNUMBER(E20),IF(E20&gt;'1 - Luokittelu ja raportti'!$E$27,'1 - Luokittelu ja raportti'!$C$27,IF(E20&gt;'1 - Luokittelu ja raportti'!$E$31,'1 - Luokittelu ja raportti'!$C$31,IF(E20&gt;'1 - Luokittelu ja raportti'!$E$36,'1 - Luokittelu ja raportti'!$C$36,""))),"")</f>
        <v/>
      </c>
      <c r="G20" s="34"/>
    </row>
    <row r="21" spans="1:7" x14ac:dyDescent="0.3">
      <c r="A21" s="2" t="str">
        <f>IF(ISNA(MATCH(ROW()-1,'3 - Tuotannontekijät'!$A$4:$A$104,0)),"",INDEX('3 - Tuotannontekijät'!$B$4:$B$104,MATCH(ROW()-1,'3 - Tuotannontekijät'!$A$4:$A$104,0)))</f>
        <v/>
      </c>
      <c r="B21" s="47" t="str">
        <f>IF(ISNA(MATCH(ROW()-1,'3 - Tuotannontekijät'!$A$4:$A$104,0)),"",INDEX('3 - Tuotannontekijät'!$C$4:$C$104,MATCH(ROW()-1,'3 - Tuotannontekijät'!$A$4:$A$104,0)))</f>
        <v/>
      </c>
      <c r="C21" s="33" t="str">
        <f>IF(ISNA(MATCH(ROW()-1,'3 - Tuotannontekijät'!$A$4:$A$104,0)),"",INDEX('3 - Tuotannontekijät'!$E$4:$E$104,MATCH(ROW()-1,'3 - Tuotannontekijät'!$A$4:$A$104,0)))</f>
        <v/>
      </c>
      <c r="D21" s="33" t="str">
        <f>IF(ISNA(MATCH(ROW()-1,'3 - Tuotannontekijät'!$A$4:$A$104,0)),"",INDEX('3 - Tuotannontekijät'!$F$4:$F$104,MATCH(ROW()-1,'3 - Tuotannontekijät'!$A$4:$A$104,0)))</f>
        <v/>
      </c>
      <c r="E21" s="23" t="str">
        <f>IF(ISNA(MATCH(ROW()-1,'3 - Tuotannontekijät'!$A$4:$A$104,0)),"",INDEX('3 - Tuotannontekijät'!$AE$4:$AE$104,MATCH(ROW()-1,'3 - Tuotannontekijät'!$A$4:$A$24,0)))</f>
        <v/>
      </c>
      <c r="F21" s="3" t="str">
        <f>IF(ISNUMBER(E21),IF(E21&gt;'1 - Luokittelu ja raportti'!$E$27,'1 - Luokittelu ja raportti'!$C$27,IF(E21&gt;'1 - Luokittelu ja raportti'!$E$31,'1 - Luokittelu ja raportti'!$C$31,IF(E21&gt;'1 - Luokittelu ja raportti'!$E$36,'1 - Luokittelu ja raportti'!$C$36,""))),"")</f>
        <v/>
      </c>
      <c r="G21" s="34"/>
    </row>
    <row r="22" spans="1:7" x14ac:dyDescent="0.3">
      <c r="A22" s="2" t="str">
        <f>IF(ISNA(MATCH(ROW()-1,'3 - Tuotannontekijät'!$A$4:$A$104,0)),"",INDEX('3 - Tuotannontekijät'!$B$4:$B$104,MATCH(ROW()-1,'3 - Tuotannontekijät'!$A$4:$A$104,0)))</f>
        <v/>
      </c>
      <c r="B22" s="47" t="str">
        <f>IF(ISNA(MATCH(ROW()-1,'3 - Tuotannontekijät'!$A$4:$A$104,0)),"",INDEX('3 - Tuotannontekijät'!$C$4:$C$104,MATCH(ROW()-1,'3 - Tuotannontekijät'!$A$4:$A$104,0)))</f>
        <v/>
      </c>
      <c r="C22" s="33" t="str">
        <f>IF(ISNA(MATCH(ROW()-1,'3 - Tuotannontekijät'!$A$4:$A$104,0)),"",INDEX('3 - Tuotannontekijät'!$E$4:$E$104,MATCH(ROW()-1,'3 - Tuotannontekijät'!$A$4:$A$104,0)))</f>
        <v/>
      </c>
      <c r="D22" s="33" t="str">
        <f>IF(ISNA(MATCH(ROW()-1,'3 - Tuotannontekijät'!$A$4:$A$104,0)),"",INDEX('3 - Tuotannontekijät'!$F$4:$F$104,MATCH(ROW()-1,'3 - Tuotannontekijät'!$A$4:$A$104,0)))</f>
        <v/>
      </c>
      <c r="E22" s="23" t="str">
        <f>IF(ISNA(MATCH(ROW()-1,'3 - Tuotannontekijät'!$A$4:$A$104,0)),"",INDEX('3 - Tuotannontekijät'!$AE$4:$AE$104,MATCH(ROW()-1,'3 - Tuotannontekijät'!$A$4:$A$24,0)))</f>
        <v/>
      </c>
      <c r="F22" s="3" t="str">
        <f>IF(ISNUMBER(E22),IF(E22&gt;'1 - Luokittelu ja raportti'!$E$27,'1 - Luokittelu ja raportti'!$C$27,IF(E22&gt;'1 - Luokittelu ja raportti'!$E$31,'1 - Luokittelu ja raportti'!$C$31,IF(E22&gt;'1 - Luokittelu ja raportti'!$E$36,'1 - Luokittelu ja raportti'!$C$36,""))),"")</f>
        <v/>
      </c>
      <c r="G22" s="34"/>
    </row>
    <row r="23" spans="1:7" x14ac:dyDescent="0.3">
      <c r="A23" s="2" t="str">
        <f>IF(ISNA(MATCH(ROW()-1,'3 - Tuotannontekijät'!$A$4:$A$104,0)),"",INDEX('3 - Tuotannontekijät'!$B$4:$B$104,MATCH(ROW()-1,'3 - Tuotannontekijät'!$A$4:$A$104,0)))</f>
        <v/>
      </c>
      <c r="B23" s="47" t="str">
        <f>IF(ISNA(MATCH(ROW()-1,'3 - Tuotannontekijät'!$A$4:$A$104,0)),"",INDEX('3 - Tuotannontekijät'!$C$4:$C$104,MATCH(ROW()-1,'3 - Tuotannontekijät'!$A$4:$A$104,0)))</f>
        <v/>
      </c>
      <c r="C23" s="33" t="str">
        <f>IF(ISNA(MATCH(ROW()-1,'3 - Tuotannontekijät'!$A$4:$A$104,0)),"",INDEX('3 - Tuotannontekijät'!$E$4:$E$104,MATCH(ROW()-1,'3 - Tuotannontekijät'!$A$4:$A$104,0)))</f>
        <v/>
      </c>
      <c r="D23" s="33" t="str">
        <f>IF(ISNA(MATCH(ROW()-1,'3 - Tuotannontekijät'!$A$4:$A$104,0)),"",INDEX('3 - Tuotannontekijät'!$F$4:$F$104,MATCH(ROW()-1,'3 - Tuotannontekijät'!$A$4:$A$104,0)))</f>
        <v/>
      </c>
      <c r="E23" s="23" t="str">
        <f>IF(ISNA(MATCH(ROW()-1,'3 - Tuotannontekijät'!$A$4:$A$104,0)),"",INDEX('3 - Tuotannontekijät'!$AE$4:$AE$104,MATCH(ROW()-1,'3 - Tuotannontekijät'!$A$4:$A$24,0)))</f>
        <v/>
      </c>
      <c r="F23" s="3" t="str">
        <f>IF(ISNUMBER(E23),IF(E23&gt;'1 - Luokittelu ja raportti'!$E$27,'1 - Luokittelu ja raportti'!$C$27,IF(E23&gt;'1 - Luokittelu ja raportti'!$E$31,'1 - Luokittelu ja raportti'!$C$31,IF(E23&gt;'1 - Luokittelu ja raportti'!$E$36,'1 - Luokittelu ja raportti'!$C$36,""))),"")</f>
        <v/>
      </c>
      <c r="G23" s="34"/>
    </row>
    <row r="24" spans="1:7" x14ac:dyDescent="0.3">
      <c r="A24" s="2" t="str">
        <f>IF(ISNA(MATCH(ROW()-1,'3 - Tuotannontekijät'!$A$4:$A$104,0)),"",INDEX('3 - Tuotannontekijät'!$B$4:$B$104,MATCH(ROW()-1,'3 - Tuotannontekijät'!$A$4:$A$104,0)))</f>
        <v/>
      </c>
      <c r="B24" s="47" t="str">
        <f>IF(ISNA(MATCH(ROW()-1,'3 - Tuotannontekijät'!$A$4:$A$104,0)),"",INDEX('3 - Tuotannontekijät'!$C$4:$C$104,MATCH(ROW()-1,'3 - Tuotannontekijät'!$A$4:$A$104,0)))</f>
        <v/>
      </c>
      <c r="C24" s="33" t="str">
        <f>IF(ISNA(MATCH(ROW()-1,'3 - Tuotannontekijät'!$A$4:$A$104,0)),"",INDEX('3 - Tuotannontekijät'!$E$4:$E$104,MATCH(ROW()-1,'3 - Tuotannontekijät'!$A$4:$A$104,0)))</f>
        <v/>
      </c>
      <c r="D24" s="33" t="str">
        <f>IF(ISNA(MATCH(ROW()-1,'3 - Tuotannontekijät'!$A$4:$A$104,0)),"",INDEX('3 - Tuotannontekijät'!$F$4:$F$104,MATCH(ROW()-1,'3 - Tuotannontekijät'!$A$4:$A$104,0)))</f>
        <v/>
      </c>
      <c r="E24" s="23" t="str">
        <f>IF(ISNA(MATCH(ROW()-1,'3 - Tuotannontekijät'!$A$4:$A$104,0)),"",INDEX('3 - Tuotannontekijät'!$AE$4:$AE$104,MATCH(ROW()-1,'3 - Tuotannontekijät'!$A$4:$A$24,0)))</f>
        <v/>
      </c>
      <c r="F24" s="3" t="str">
        <f>IF(ISNUMBER(E24),IF(E24&gt;'1 - Luokittelu ja raportti'!$E$27,'1 - Luokittelu ja raportti'!$C$27,IF(E24&gt;'1 - Luokittelu ja raportti'!$E$31,'1 - Luokittelu ja raportti'!$C$31,IF(E24&gt;'1 - Luokittelu ja raportti'!$E$36,'1 - Luokittelu ja raportti'!$C$36,""))),"")</f>
        <v/>
      </c>
      <c r="G24" s="34"/>
    </row>
    <row r="25" spans="1:7" x14ac:dyDescent="0.3">
      <c r="A25" s="2" t="str">
        <f>IF(ISNA(MATCH(ROW()-1,'3 - Tuotannontekijät'!$A$4:$A$104,0)),"",INDEX('3 - Tuotannontekijät'!$B$4:$B$104,MATCH(ROW()-1,'3 - Tuotannontekijät'!$A$4:$A$104,0)))</f>
        <v/>
      </c>
      <c r="B25" s="47" t="str">
        <f>IF(ISNA(MATCH(ROW()-1,'3 - Tuotannontekijät'!$A$4:$A$104,0)),"",INDEX('3 - Tuotannontekijät'!$C$4:$C$104,MATCH(ROW()-1,'3 - Tuotannontekijät'!$A$4:$A$104,0)))</f>
        <v/>
      </c>
      <c r="C25" s="33" t="str">
        <f>IF(ISNA(MATCH(ROW()-1,'3 - Tuotannontekijät'!$A$4:$A$104,0)),"",INDEX('3 - Tuotannontekijät'!$E$4:$E$104,MATCH(ROW()-1,'3 - Tuotannontekijät'!$A$4:$A$104,0)))</f>
        <v/>
      </c>
      <c r="D25" s="33" t="str">
        <f>IF(ISNA(MATCH(ROW()-1,'3 - Tuotannontekijät'!$A$4:$A$104,0)),"",INDEX('3 - Tuotannontekijät'!$F$4:$F$104,MATCH(ROW()-1,'3 - Tuotannontekijät'!$A$4:$A$104,0)))</f>
        <v/>
      </c>
      <c r="E25" s="23" t="str">
        <f>IF(ISNA(MATCH(ROW()-1,'3 - Tuotannontekijät'!$A$4:$A$104,0)),"",INDEX('3 - Tuotannontekijät'!$AE$4:$AE$104,MATCH(ROW()-1,'3 - Tuotannontekijät'!$A$4:$A$24,0)))</f>
        <v/>
      </c>
      <c r="F25" s="3" t="str">
        <f>IF(ISNUMBER(E25),IF(E25&gt;'1 - Luokittelu ja raportti'!$E$27,'1 - Luokittelu ja raportti'!$C$27,IF(E25&gt;'1 - Luokittelu ja raportti'!$E$31,'1 - Luokittelu ja raportti'!$C$31,IF(E25&gt;'1 - Luokittelu ja raportti'!$E$36,'1 - Luokittelu ja raportti'!$C$36,""))),"")</f>
        <v/>
      </c>
      <c r="G25" s="34"/>
    </row>
    <row r="26" spans="1:7" x14ac:dyDescent="0.3">
      <c r="A26" s="2" t="str">
        <f>IF(ISNA(MATCH(ROW()-1,'3 - Tuotannontekijät'!$A$4:$A$104,0)),"",INDEX('3 - Tuotannontekijät'!$B$4:$B$104,MATCH(ROW()-1,'3 - Tuotannontekijät'!$A$4:$A$104,0)))</f>
        <v/>
      </c>
      <c r="B26" s="47" t="str">
        <f>IF(ISNA(MATCH(ROW()-1,'3 - Tuotannontekijät'!$A$4:$A$104,0)),"",INDEX('3 - Tuotannontekijät'!$C$4:$C$104,MATCH(ROW()-1,'3 - Tuotannontekijät'!$A$4:$A$104,0)))</f>
        <v/>
      </c>
      <c r="C26" s="33" t="str">
        <f>IF(ISNA(MATCH(ROW()-1,'3 - Tuotannontekijät'!$A$4:$A$104,0)),"",INDEX('3 - Tuotannontekijät'!$E$4:$E$104,MATCH(ROW()-1,'3 - Tuotannontekijät'!$A$4:$A$104,0)))</f>
        <v/>
      </c>
      <c r="D26" s="33" t="str">
        <f>IF(ISNA(MATCH(ROW()-1,'3 - Tuotannontekijät'!$A$4:$A$104,0)),"",INDEX('3 - Tuotannontekijät'!$F$4:$F$104,MATCH(ROW()-1,'3 - Tuotannontekijät'!$A$4:$A$104,0)))</f>
        <v/>
      </c>
      <c r="E26" s="23" t="str">
        <f>IF(ISNA(MATCH(ROW()-1,'3 - Tuotannontekijät'!$A$4:$A$104,0)),"",INDEX('3 - Tuotannontekijät'!$AE$4:$AE$104,MATCH(ROW()-1,'3 - Tuotannontekijät'!$A$4:$A$24,0)))</f>
        <v/>
      </c>
      <c r="F26" s="3" t="str">
        <f>IF(ISNUMBER(E26),IF(E26&gt;'1 - Luokittelu ja raportti'!$E$27,'1 - Luokittelu ja raportti'!$C$27,IF(E26&gt;'1 - Luokittelu ja raportti'!$E$31,'1 - Luokittelu ja raportti'!$C$31,IF(E26&gt;'1 - Luokittelu ja raportti'!$E$36,'1 - Luokittelu ja raportti'!$C$36,""))),"")</f>
        <v/>
      </c>
      <c r="G26" s="34"/>
    </row>
    <row r="27" spans="1:7" x14ac:dyDescent="0.3">
      <c r="A27" s="2" t="str">
        <f>IF(ISNA(MATCH(ROW()-1,'3 - Tuotannontekijät'!$A$4:$A$104,0)),"",INDEX('3 - Tuotannontekijät'!$B$4:$B$104,MATCH(ROW()-1,'3 - Tuotannontekijät'!$A$4:$A$104,0)))</f>
        <v/>
      </c>
      <c r="B27" s="47" t="str">
        <f>IF(ISNA(MATCH(ROW()-1,'3 - Tuotannontekijät'!$A$4:$A$104,0)),"",INDEX('3 - Tuotannontekijät'!$C$4:$C$104,MATCH(ROW()-1,'3 - Tuotannontekijät'!$A$4:$A$104,0)))</f>
        <v/>
      </c>
      <c r="C27" s="33" t="str">
        <f>IF(ISNA(MATCH(ROW()-1,'3 - Tuotannontekijät'!$A$4:$A$104,0)),"",INDEX('3 - Tuotannontekijät'!$E$4:$E$104,MATCH(ROW()-1,'3 - Tuotannontekijät'!$A$4:$A$104,0)))</f>
        <v/>
      </c>
      <c r="D27" s="33" t="str">
        <f>IF(ISNA(MATCH(ROW()-1,'3 - Tuotannontekijät'!$A$4:$A$104,0)),"",INDEX('3 - Tuotannontekijät'!$F$4:$F$104,MATCH(ROW()-1,'3 - Tuotannontekijät'!$A$4:$A$104,0)))</f>
        <v/>
      </c>
      <c r="E27" s="23" t="str">
        <f>IF(ISNA(MATCH(ROW()-1,'3 - Tuotannontekijät'!$A$4:$A$104,0)),"",INDEX('3 - Tuotannontekijät'!$AE$4:$AE$104,MATCH(ROW()-1,'3 - Tuotannontekijät'!$A$4:$A$24,0)))</f>
        <v/>
      </c>
      <c r="F27" s="3" t="str">
        <f>IF(ISNUMBER(E27),IF(E27&gt;'1 - Luokittelu ja raportti'!$E$27,'1 - Luokittelu ja raportti'!$C$27,IF(E27&gt;'1 - Luokittelu ja raportti'!$E$31,'1 - Luokittelu ja raportti'!$C$31,IF(E27&gt;'1 - Luokittelu ja raportti'!$E$36,'1 - Luokittelu ja raportti'!$C$36,""))),"")</f>
        <v/>
      </c>
      <c r="G27" s="34"/>
    </row>
    <row r="28" spans="1:7" x14ac:dyDescent="0.3">
      <c r="A28" s="2" t="str">
        <f>IF(ISNA(MATCH(ROW()-1,'3 - Tuotannontekijät'!$A$4:$A$104,0)),"",INDEX('3 - Tuotannontekijät'!$B$4:$B$104,MATCH(ROW()-1,'3 - Tuotannontekijät'!$A$4:$A$104,0)))</f>
        <v/>
      </c>
      <c r="B28" s="47" t="str">
        <f>IF(ISNA(MATCH(ROW()-1,'3 - Tuotannontekijät'!$A$4:$A$104,0)),"",INDEX('3 - Tuotannontekijät'!$C$4:$C$104,MATCH(ROW()-1,'3 - Tuotannontekijät'!$A$4:$A$104,0)))</f>
        <v/>
      </c>
      <c r="C28" s="33" t="str">
        <f>IF(ISNA(MATCH(ROW()-1,'3 - Tuotannontekijät'!$A$4:$A$104,0)),"",INDEX('3 - Tuotannontekijät'!$E$4:$E$104,MATCH(ROW()-1,'3 - Tuotannontekijät'!$A$4:$A$104,0)))</f>
        <v/>
      </c>
      <c r="D28" s="33" t="str">
        <f>IF(ISNA(MATCH(ROW()-1,'3 - Tuotannontekijät'!$A$4:$A$104,0)),"",INDEX('3 - Tuotannontekijät'!$F$4:$F$104,MATCH(ROW()-1,'3 - Tuotannontekijät'!$A$4:$A$104,0)))</f>
        <v/>
      </c>
      <c r="E28" s="23" t="str">
        <f>IF(ISNA(MATCH(ROW()-1,'3 - Tuotannontekijät'!$A$4:$A$104,0)),"",INDEX('3 - Tuotannontekijät'!$AE$4:$AE$104,MATCH(ROW()-1,'3 - Tuotannontekijät'!$A$4:$A$24,0)))</f>
        <v/>
      </c>
      <c r="F28" s="3" t="str">
        <f>IF(ISNUMBER(E28),IF(E28&gt;'1 - Luokittelu ja raportti'!$E$27,'1 - Luokittelu ja raportti'!$C$27,IF(E28&gt;'1 - Luokittelu ja raportti'!$E$31,'1 - Luokittelu ja raportti'!$C$31,IF(E28&gt;'1 - Luokittelu ja raportti'!$E$36,'1 - Luokittelu ja raportti'!$C$36,""))),"")</f>
        <v/>
      </c>
      <c r="G28" s="34"/>
    </row>
    <row r="29" spans="1:7" x14ac:dyDescent="0.3">
      <c r="A29" s="2" t="str">
        <f>IF(ISNA(MATCH(ROW()-1,'3 - Tuotannontekijät'!$A$4:$A$104,0)),"",INDEX('3 - Tuotannontekijät'!$B$4:$B$104,MATCH(ROW()-1,'3 - Tuotannontekijät'!$A$4:$A$104,0)))</f>
        <v/>
      </c>
      <c r="B29" s="47" t="str">
        <f>IF(ISNA(MATCH(ROW()-1,'3 - Tuotannontekijät'!$A$4:$A$104,0)),"",INDEX('3 - Tuotannontekijät'!$C$4:$C$104,MATCH(ROW()-1,'3 - Tuotannontekijät'!$A$4:$A$104,0)))</f>
        <v/>
      </c>
      <c r="C29" s="33" t="str">
        <f>IF(ISNA(MATCH(ROW()-1,'3 - Tuotannontekijät'!$A$4:$A$104,0)),"",INDEX('3 - Tuotannontekijät'!$E$4:$E$104,MATCH(ROW()-1,'3 - Tuotannontekijät'!$A$4:$A$104,0)))</f>
        <v/>
      </c>
      <c r="D29" s="33" t="str">
        <f>IF(ISNA(MATCH(ROW()-1,'3 - Tuotannontekijät'!$A$4:$A$104,0)),"",INDEX('3 - Tuotannontekijät'!$F$4:$F$104,MATCH(ROW()-1,'3 - Tuotannontekijät'!$A$4:$A$104,0)))</f>
        <v/>
      </c>
      <c r="E29" s="23" t="str">
        <f>IF(ISNA(MATCH(ROW()-1,'3 - Tuotannontekijät'!$A$4:$A$104,0)),"",INDEX('3 - Tuotannontekijät'!$AE$4:$AE$104,MATCH(ROW()-1,'3 - Tuotannontekijät'!$A$4:$A$24,0)))</f>
        <v/>
      </c>
      <c r="F29" s="3" t="str">
        <f>IF(ISNUMBER(E29),IF(E29&gt;'1 - Luokittelu ja raportti'!$E$27,'1 - Luokittelu ja raportti'!$C$27,IF(E29&gt;'1 - Luokittelu ja raportti'!$E$31,'1 - Luokittelu ja raportti'!$C$31,IF(E29&gt;'1 - Luokittelu ja raportti'!$E$36,'1 - Luokittelu ja raportti'!$C$36,""))),"")</f>
        <v/>
      </c>
      <c r="G29" s="34"/>
    </row>
    <row r="30" spans="1:7" x14ac:dyDescent="0.3">
      <c r="A30" s="2" t="str">
        <f>IF(ISNA(MATCH(ROW()-1,'3 - Tuotannontekijät'!$A$4:$A$104,0)),"",INDEX('3 - Tuotannontekijät'!$B$4:$B$104,MATCH(ROW()-1,'3 - Tuotannontekijät'!$A$4:$A$104,0)))</f>
        <v/>
      </c>
      <c r="B30" s="47" t="str">
        <f>IF(ISNA(MATCH(ROW()-1,'3 - Tuotannontekijät'!$A$4:$A$104,0)),"",INDEX('3 - Tuotannontekijät'!$C$4:$C$104,MATCH(ROW()-1,'3 - Tuotannontekijät'!$A$4:$A$104,0)))</f>
        <v/>
      </c>
      <c r="C30" s="33" t="str">
        <f>IF(ISNA(MATCH(ROW()-1,'3 - Tuotannontekijät'!$A$4:$A$104,0)),"",INDEX('3 - Tuotannontekijät'!$E$4:$E$104,MATCH(ROW()-1,'3 - Tuotannontekijät'!$A$4:$A$104,0)))</f>
        <v/>
      </c>
      <c r="D30" s="33" t="str">
        <f>IF(ISNA(MATCH(ROW()-1,'3 - Tuotannontekijät'!$A$4:$A$104,0)),"",INDEX('3 - Tuotannontekijät'!$F$4:$F$104,MATCH(ROW()-1,'3 - Tuotannontekijät'!$A$4:$A$104,0)))</f>
        <v/>
      </c>
      <c r="E30" s="23" t="str">
        <f>IF(ISNA(MATCH(ROW()-1,'3 - Tuotannontekijät'!$A$4:$A$104,0)),"",INDEX('3 - Tuotannontekijät'!$AE$4:$AE$104,MATCH(ROW()-1,'3 - Tuotannontekijät'!$A$4:$A$24,0)))</f>
        <v/>
      </c>
      <c r="F30" s="3" t="str">
        <f>IF(ISNUMBER(E30),IF(E30&gt;'1 - Luokittelu ja raportti'!$E$27,'1 - Luokittelu ja raportti'!$C$27,IF(E30&gt;'1 - Luokittelu ja raportti'!$E$31,'1 - Luokittelu ja raportti'!$C$31,IF(E30&gt;'1 - Luokittelu ja raportti'!$E$36,'1 - Luokittelu ja raportti'!$C$36,""))),"")</f>
        <v/>
      </c>
      <c r="G30" s="34"/>
    </row>
    <row r="31" spans="1:7" x14ac:dyDescent="0.3">
      <c r="A31" s="2" t="str">
        <f>IF(ISNA(MATCH(ROW()-1,'3 - Tuotannontekijät'!$A$4:$A$104,0)),"",INDEX('3 - Tuotannontekijät'!$B$4:$B$104,MATCH(ROW()-1,'3 - Tuotannontekijät'!$A$4:$A$104,0)))</f>
        <v/>
      </c>
      <c r="B31" s="47" t="str">
        <f>IF(ISNA(MATCH(ROW()-1,'3 - Tuotannontekijät'!$A$4:$A$104,0)),"",INDEX('3 - Tuotannontekijät'!$C$4:$C$104,MATCH(ROW()-1,'3 - Tuotannontekijät'!$A$4:$A$104,0)))</f>
        <v/>
      </c>
      <c r="C31" s="33" t="str">
        <f>IF(ISNA(MATCH(ROW()-1,'3 - Tuotannontekijät'!$A$4:$A$104,0)),"",INDEX('3 - Tuotannontekijät'!$E$4:$E$104,MATCH(ROW()-1,'3 - Tuotannontekijät'!$A$4:$A$104,0)))</f>
        <v/>
      </c>
      <c r="D31" s="33" t="str">
        <f>IF(ISNA(MATCH(ROW()-1,'3 - Tuotannontekijät'!$A$4:$A$104,0)),"",INDEX('3 - Tuotannontekijät'!$F$4:$F$104,MATCH(ROW()-1,'3 - Tuotannontekijät'!$A$4:$A$104,0)))</f>
        <v/>
      </c>
      <c r="E31" s="23" t="str">
        <f>IF(ISNA(MATCH(ROW()-1,'3 - Tuotannontekijät'!$A$4:$A$104,0)),"",INDEX('3 - Tuotannontekijät'!$AE$4:$AE$104,MATCH(ROW()-1,'3 - Tuotannontekijät'!$A$4:$A$24,0)))</f>
        <v/>
      </c>
      <c r="F31" s="3" t="str">
        <f>IF(ISNUMBER(E31),IF(E31&gt;'1 - Luokittelu ja raportti'!$E$27,'1 - Luokittelu ja raportti'!$C$27,IF(E31&gt;'1 - Luokittelu ja raportti'!$E$31,'1 - Luokittelu ja raportti'!$C$31,IF(E31&gt;'1 - Luokittelu ja raportti'!$E$36,'1 - Luokittelu ja raportti'!$C$36,""))),"")</f>
        <v/>
      </c>
      <c r="G31" s="34"/>
    </row>
    <row r="32" spans="1:7" x14ac:dyDescent="0.3">
      <c r="A32" s="2" t="str">
        <f>IF(ISNA(MATCH(ROW()-1,'3 - Tuotannontekijät'!$A$4:$A$104,0)),"",INDEX('3 - Tuotannontekijät'!$B$4:$B$104,MATCH(ROW()-1,'3 - Tuotannontekijät'!$A$4:$A$104,0)))</f>
        <v/>
      </c>
      <c r="B32" s="47" t="str">
        <f>IF(ISNA(MATCH(ROW()-1,'3 - Tuotannontekijät'!$A$4:$A$104,0)),"",INDEX('3 - Tuotannontekijät'!$C$4:$C$104,MATCH(ROW()-1,'3 - Tuotannontekijät'!$A$4:$A$104,0)))</f>
        <v/>
      </c>
      <c r="C32" s="33" t="str">
        <f>IF(ISNA(MATCH(ROW()-1,'3 - Tuotannontekijät'!$A$4:$A$104,0)),"",INDEX('3 - Tuotannontekijät'!$E$4:$E$104,MATCH(ROW()-1,'3 - Tuotannontekijät'!$A$4:$A$104,0)))</f>
        <v/>
      </c>
      <c r="D32" s="33" t="str">
        <f>IF(ISNA(MATCH(ROW()-1,'3 - Tuotannontekijät'!$A$4:$A$104,0)),"",INDEX('3 - Tuotannontekijät'!$F$4:$F$104,MATCH(ROW()-1,'3 - Tuotannontekijät'!$A$4:$A$104,0)))</f>
        <v/>
      </c>
      <c r="E32" s="23" t="str">
        <f>IF(ISNA(MATCH(ROW()-1,'3 - Tuotannontekijät'!$A$4:$A$104,0)),"",INDEX('3 - Tuotannontekijät'!$AE$4:$AE$104,MATCH(ROW()-1,'3 - Tuotannontekijät'!$A$4:$A$24,0)))</f>
        <v/>
      </c>
      <c r="F32" s="3" t="str">
        <f>IF(ISNUMBER(E32),IF(E32&gt;'1 - Luokittelu ja raportti'!$E$27,'1 - Luokittelu ja raportti'!$C$27,IF(E32&gt;'1 - Luokittelu ja raportti'!$E$31,'1 - Luokittelu ja raportti'!$C$31,IF(E32&gt;'1 - Luokittelu ja raportti'!$E$36,'1 - Luokittelu ja raportti'!$C$36,""))),"")</f>
        <v/>
      </c>
      <c r="G32" s="34"/>
    </row>
    <row r="33" spans="1:7" x14ac:dyDescent="0.3">
      <c r="A33" s="2" t="str">
        <f>IF(ISNA(MATCH(ROW()-1,'3 - Tuotannontekijät'!$A$4:$A$104,0)),"",INDEX('3 - Tuotannontekijät'!$B$4:$B$104,MATCH(ROW()-1,'3 - Tuotannontekijät'!$A$4:$A$104,0)))</f>
        <v/>
      </c>
      <c r="B33" s="47" t="str">
        <f>IF(ISNA(MATCH(ROW()-1,'3 - Tuotannontekijät'!$A$4:$A$104,0)),"",INDEX('3 - Tuotannontekijät'!$C$4:$C$104,MATCH(ROW()-1,'3 - Tuotannontekijät'!$A$4:$A$104,0)))</f>
        <v/>
      </c>
      <c r="C33" s="33" t="str">
        <f>IF(ISNA(MATCH(ROW()-1,'3 - Tuotannontekijät'!$A$4:$A$104,0)),"",INDEX('3 - Tuotannontekijät'!$E$4:$E$104,MATCH(ROW()-1,'3 - Tuotannontekijät'!$A$4:$A$104,0)))</f>
        <v/>
      </c>
      <c r="D33" s="33" t="str">
        <f>IF(ISNA(MATCH(ROW()-1,'3 - Tuotannontekijät'!$A$4:$A$104,0)),"",INDEX('3 - Tuotannontekijät'!$F$4:$F$104,MATCH(ROW()-1,'3 - Tuotannontekijät'!$A$4:$A$104,0)))</f>
        <v/>
      </c>
      <c r="E33" s="23" t="str">
        <f>IF(ISNA(MATCH(ROW()-1,'3 - Tuotannontekijät'!$A$4:$A$104,0)),"",INDEX('3 - Tuotannontekijät'!$AE$4:$AE$104,MATCH(ROW()-1,'3 - Tuotannontekijät'!$A$4:$A$24,0)))</f>
        <v/>
      </c>
      <c r="F33" s="3" t="str">
        <f>IF(ISNUMBER(E33),IF(E33&gt;'1 - Luokittelu ja raportti'!$E$27,'1 - Luokittelu ja raportti'!$C$27,IF(E33&gt;'1 - Luokittelu ja raportti'!$E$31,'1 - Luokittelu ja raportti'!$C$31,IF(E33&gt;'1 - Luokittelu ja raportti'!$E$36,'1 - Luokittelu ja raportti'!$C$36,""))),"")</f>
        <v/>
      </c>
      <c r="G33" s="34"/>
    </row>
    <row r="34" spans="1:7" x14ac:dyDescent="0.3">
      <c r="A34" s="2" t="str">
        <f>IF(ISNA(MATCH(ROW()-1,'3 - Tuotannontekijät'!$A$4:$A$104,0)),"",INDEX('3 - Tuotannontekijät'!$B$4:$B$104,MATCH(ROW()-1,'3 - Tuotannontekijät'!$A$4:$A$104,0)))</f>
        <v/>
      </c>
      <c r="B34" s="47" t="str">
        <f>IF(ISNA(MATCH(ROW()-1,'3 - Tuotannontekijät'!$A$4:$A$104,0)),"",INDEX('3 - Tuotannontekijät'!$C$4:$C$104,MATCH(ROW()-1,'3 - Tuotannontekijät'!$A$4:$A$104,0)))</f>
        <v/>
      </c>
      <c r="C34" s="33" t="str">
        <f>IF(ISNA(MATCH(ROW()-1,'3 - Tuotannontekijät'!$A$4:$A$104,0)),"",INDEX('3 - Tuotannontekijät'!$E$4:$E$104,MATCH(ROW()-1,'3 - Tuotannontekijät'!$A$4:$A$104,0)))</f>
        <v/>
      </c>
      <c r="D34" s="33" t="str">
        <f>IF(ISNA(MATCH(ROW()-1,'3 - Tuotannontekijät'!$A$4:$A$104,0)),"",INDEX('3 - Tuotannontekijät'!$F$4:$F$104,MATCH(ROW()-1,'3 - Tuotannontekijät'!$A$4:$A$104,0)))</f>
        <v/>
      </c>
      <c r="E34" s="23" t="str">
        <f>IF(ISNA(MATCH(ROW()-1,'3 - Tuotannontekijät'!$A$4:$A$104,0)),"",INDEX('3 - Tuotannontekijät'!$AE$4:$AE$104,MATCH(ROW()-1,'3 - Tuotannontekijät'!$A$4:$A$24,0)))</f>
        <v/>
      </c>
      <c r="F34" s="3" t="str">
        <f>IF(ISNUMBER(E34),IF(E34&gt;'1 - Luokittelu ja raportti'!$E$27,'1 - Luokittelu ja raportti'!$C$27,IF(E34&gt;'1 - Luokittelu ja raportti'!$E$31,'1 - Luokittelu ja raportti'!$C$31,IF(E34&gt;'1 - Luokittelu ja raportti'!$E$36,'1 - Luokittelu ja raportti'!$C$36,""))),"")</f>
        <v/>
      </c>
      <c r="G34" s="34"/>
    </row>
    <row r="35" spans="1:7" x14ac:dyDescent="0.3">
      <c r="A35" s="2" t="str">
        <f>IF(ISNA(MATCH(ROW()-1,'3 - Tuotannontekijät'!$A$4:$A$104,0)),"",INDEX('3 - Tuotannontekijät'!$B$4:$B$104,MATCH(ROW()-1,'3 - Tuotannontekijät'!$A$4:$A$104,0)))</f>
        <v/>
      </c>
      <c r="B35" s="47" t="str">
        <f>IF(ISNA(MATCH(ROW()-1,'3 - Tuotannontekijät'!$A$4:$A$104,0)),"",INDEX('3 - Tuotannontekijät'!$C$4:$C$104,MATCH(ROW()-1,'3 - Tuotannontekijät'!$A$4:$A$104,0)))</f>
        <v/>
      </c>
      <c r="C35" s="33" t="str">
        <f>IF(ISNA(MATCH(ROW()-1,'3 - Tuotannontekijät'!$A$4:$A$104,0)),"",INDEX('3 - Tuotannontekijät'!$E$4:$E$104,MATCH(ROW()-1,'3 - Tuotannontekijät'!$A$4:$A$104,0)))</f>
        <v/>
      </c>
      <c r="D35" s="33" t="str">
        <f>IF(ISNA(MATCH(ROW()-1,'3 - Tuotannontekijät'!$A$4:$A$104,0)),"",INDEX('3 - Tuotannontekijät'!$F$4:$F$104,MATCH(ROW()-1,'3 - Tuotannontekijät'!$A$4:$A$104,0)))</f>
        <v/>
      </c>
      <c r="E35" s="23" t="str">
        <f>IF(ISNA(MATCH(ROW()-1,'3 - Tuotannontekijät'!$A$4:$A$104,0)),"",INDEX('3 - Tuotannontekijät'!$AE$4:$AE$104,MATCH(ROW()-1,'3 - Tuotannontekijät'!$A$4:$A$24,0)))</f>
        <v/>
      </c>
      <c r="F35" s="3" t="str">
        <f>IF(ISNUMBER(E35),IF(E35&gt;'1 - Luokittelu ja raportti'!$E$27,'1 - Luokittelu ja raportti'!$C$27,IF(E35&gt;'1 - Luokittelu ja raportti'!$E$31,'1 - Luokittelu ja raportti'!$C$31,IF(E35&gt;'1 - Luokittelu ja raportti'!$E$36,'1 - Luokittelu ja raportti'!$C$36,""))),"")</f>
        <v/>
      </c>
      <c r="G35" s="34"/>
    </row>
    <row r="36" spans="1:7" x14ac:dyDescent="0.3">
      <c r="A36" s="2" t="str">
        <f>IF(ISNA(MATCH(ROW()-1,'3 - Tuotannontekijät'!$A$4:$A$104,0)),"",INDEX('3 - Tuotannontekijät'!$B$4:$B$104,MATCH(ROW()-1,'3 - Tuotannontekijät'!$A$4:$A$104,0)))</f>
        <v/>
      </c>
      <c r="B36" s="47" t="str">
        <f>IF(ISNA(MATCH(ROW()-1,'3 - Tuotannontekijät'!$A$4:$A$104,0)),"",INDEX('3 - Tuotannontekijät'!$C$4:$C$104,MATCH(ROW()-1,'3 - Tuotannontekijät'!$A$4:$A$104,0)))</f>
        <v/>
      </c>
      <c r="C36" s="33" t="str">
        <f>IF(ISNA(MATCH(ROW()-1,'3 - Tuotannontekijät'!$A$4:$A$104,0)),"",INDEX('3 - Tuotannontekijät'!$E$4:$E$104,MATCH(ROW()-1,'3 - Tuotannontekijät'!$A$4:$A$104,0)))</f>
        <v/>
      </c>
      <c r="D36" s="33" t="str">
        <f>IF(ISNA(MATCH(ROW()-1,'3 - Tuotannontekijät'!$A$4:$A$104,0)),"",INDEX('3 - Tuotannontekijät'!$F$4:$F$104,MATCH(ROW()-1,'3 - Tuotannontekijät'!$A$4:$A$104,0)))</f>
        <v/>
      </c>
      <c r="E36" s="23" t="str">
        <f>IF(ISNA(MATCH(ROW()-1,'3 - Tuotannontekijät'!$A$4:$A$104,0)),"",INDEX('3 - Tuotannontekijät'!$AE$4:$AE$104,MATCH(ROW()-1,'3 - Tuotannontekijät'!$A$4:$A$24,0)))</f>
        <v/>
      </c>
      <c r="F36" s="3" t="str">
        <f>IF(ISNUMBER(E36),IF(E36&gt;'1 - Luokittelu ja raportti'!$E$27,'1 - Luokittelu ja raportti'!$C$27,IF(E36&gt;'1 - Luokittelu ja raportti'!$E$31,'1 - Luokittelu ja raportti'!$C$31,IF(E36&gt;'1 - Luokittelu ja raportti'!$E$36,'1 - Luokittelu ja raportti'!$C$36,""))),"")</f>
        <v/>
      </c>
      <c r="G36" s="34"/>
    </row>
    <row r="37" spans="1:7" x14ac:dyDescent="0.3">
      <c r="A37" s="2" t="str">
        <f>IF(ISNA(MATCH(ROW()-1,'3 - Tuotannontekijät'!$A$4:$A$104,0)),"",INDEX('3 - Tuotannontekijät'!$B$4:$B$104,MATCH(ROW()-1,'3 - Tuotannontekijät'!$A$4:$A$104,0)))</f>
        <v/>
      </c>
      <c r="B37" s="47" t="str">
        <f>IF(ISNA(MATCH(ROW()-1,'3 - Tuotannontekijät'!$A$4:$A$104,0)),"",INDEX('3 - Tuotannontekijät'!$C$4:$C$104,MATCH(ROW()-1,'3 - Tuotannontekijät'!$A$4:$A$104,0)))</f>
        <v/>
      </c>
      <c r="C37" s="33" t="str">
        <f>IF(ISNA(MATCH(ROW()-1,'3 - Tuotannontekijät'!$A$4:$A$104,0)),"",INDEX('3 - Tuotannontekijät'!$E$4:$E$104,MATCH(ROW()-1,'3 - Tuotannontekijät'!$A$4:$A$104,0)))</f>
        <v/>
      </c>
      <c r="D37" s="33" t="str">
        <f>IF(ISNA(MATCH(ROW()-1,'3 - Tuotannontekijät'!$A$4:$A$104,0)),"",INDEX('3 - Tuotannontekijät'!$F$4:$F$104,MATCH(ROW()-1,'3 - Tuotannontekijät'!$A$4:$A$104,0)))</f>
        <v/>
      </c>
      <c r="E37" s="23" t="str">
        <f>IF(ISNA(MATCH(ROW()-1,'3 - Tuotannontekijät'!$A$4:$A$104,0)),"",INDEX('3 - Tuotannontekijät'!$AE$4:$AE$104,MATCH(ROW()-1,'3 - Tuotannontekijät'!$A$4:$A$24,0)))</f>
        <v/>
      </c>
      <c r="F37" s="3" t="str">
        <f>IF(ISNUMBER(E37),IF(E37&gt;'1 - Luokittelu ja raportti'!$E$27,'1 - Luokittelu ja raportti'!$C$27,IF(E37&gt;'1 - Luokittelu ja raportti'!$E$31,'1 - Luokittelu ja raportti'!$C$31,IF(E37&gt;'1 - Luokittelu ja raportti'!$E$36,'1 - Luokittelu ja raportti'!$C$36,""))),"")</f>
        <v/>
      </c>
      <c r="G37" s="34"/>
    </row>
    <row r="38" spans="1:7" x14ac:dyDescent="0.3">
      <c r="A38" s="2" t="str">
        <f>IF(ISNA(MATCH(ROW()-1,'3 - Tuotannontekijät'!$A$4:$A$104,0)),"",INDEX('3 - Tuotannontekijät'!$B$4:$B$104,MATCH(ROW()-1,'3 - Tuotannontekijät'!$A$4:$A$104,0)))</f>
        <v/>
      </c>
      <c r="B38" s="47" t="str">
        <f>IF(ISNA(MATCH(ROW()-1,'3 - Tuotannontekijät'!$A$4:$A$104,0)),"",INDEX('3 - Tuotannontekijät'!$C$4:$C$104,MATCH(ROW()-1,'3 - Tuotannontekijät'!$A$4:$A$104,0)))</f>
        <v/>
      </c>
      <c r="C38" s="33" t="str">
        <f>IF(ISNA(MATCH(ROW()-1,'3 - Tuotannontekijät'!$A$4:$A$104,0)),"",INDEX('3 - Tuotannontekijät'!$E$4:$E$104,MATCH(ROW()-1,'3 - Tuotannontekijät'!$A$4:$A$104,0)))</f>
        <v/>
      </c>
      <c r="D38" s="33" t="str">
        <f>IF(ISNA(MATCH(ROW()-1,'3 - Tuotannontekijät'!$A$4:$A$104,0)),"",INDEX('3 - Tuotannontekijät'!$F$4:$F$104,MATCH(ROW()-1,'3 - Tuotannontekijät'!$A$4:$A$104,0)))</f>
        <v/>
      </c>
      <c r="E38" s="23" t="str">
        <f>IF(ISNA(MATCH(ROW()-1,'3 - Tuotannontekijät'!$A$4:$A$104,0)),"",INDEX('3 - Tuotannontekijät'!$AE$4:$AE$104,MATCH(ROW()-1,'3 - Tuotannontekijät'!$A$4:$A$24,0)))</f>
        <v/>
      </c>
      <c r="F38" s="3" t="str">
        <f>IF(ISNUMBER(E38),IF(E38&gt;'1 - Luokittelu ja raportti'!$E$27,'1 - Luokittelu ja raportti'!$C$27,IF(E38&gt;'1 - Luokittelu ja raportti'!$E$31,'1 - Luokittelu ja raportti'!$C$31,IF(E38&gt;'1 - Luokittelu ja raportti'!$E$36,'1 - Luokittelu ja raportti'!$C$36,""))),"")</f>
        <v/>
      </c>
      <c r="G38" s="34"/>
    </row>
    <row r="39" spans="1:7" x14ac:dyDescent="0.3">
      <c r="A39" s="2" t="str">
        <f>IF(ISNA(MATCH(ROW()-1,'3 - Tuotannontekijät'!$A$4:$A$104,0)),"",INDEX('3 - Tuotannontekijät'!$B$4:$B$104,MATCH(ROW()-1,'3 - Tuotannontekijät'!$A$4:$A$104,0)))</f>
        <v/>
      </c>
      <c r="B39" s="47" t="str">
        <f>IF(ISNA(MATCH(ROW()-1,'3 - Tuotannontekijät'!$A$4:$A$104,0)),"",INDEX('3 - Tuotannontekijät'!$C$4:$C$104,MATCH(ROW()-1,'3 - Tuotannontekijät'!$A$4:$A$104,0)))</f>
        <v/>
      </c>
      <c r="C39" s="33" t="str">
        <f>IF(ISNA(MATCH(ROW()-1,'3 - Tuotannontekijät'!$A$4:$A$104,0)),"",INDEX('3 - Tuotannontekijät'!$E$4:$E$104,MATCH(ROW()-1,'3 - Tuotannontekijät'!$A$4:$A$104,0)))</f>
        <v/>
      </c>
      <c r="D39" s="33" t="str">
        <f>IF(ISNA(MATCH(ROW()-1,'3 - Tuotannontekijät'!$A$4:$A$104,0)),"",INDEX('3 - Tuotannontekijät'!$F$4:$F$104,MATCH(ROW()-1,'3 - Tuotannontekijät'!$A$4:$A$104,0)))</f>
        <v/>
      </c>
      <c r="E39" s="23" t="str">
        <f>IF(ISNA(MATCH(ROW()-1,'3 - Tuotannontekijät'!$A$4:$A$104,0)),"",INDEX('3 - Tuotannontekijät'!$AE$4:$AE$104,MATCH(ROW()-1,'3 - Tuotannontekijät'!$A$4:$A$24,0)))</f>
        <v/>
      </c>
      <c r="F39" s="3" t="str">
        <f>IF(ISNUMBER(E39),IF(E39&gt;'1 - Luokittelu ja raportti'!$E$27,'1 - Luokittelu ja raportti'!$C$27,IF(E39&gt;'1 - Luokittelu ja raportti'!$E$31,'1 - Luokittelu ja raportti'!$C$31,IF(E39&gt;'1 - Luokittelu ja raportti'!$E$36,'1 - Luokittelu ja raportti'!$C$36,""))),"")</f>
        <v/>
      </c>
      <c r="G39" s="34"/>
    </row>
    <row r="40" spans="1:7" x14ac:dyDescent="0.3">
      <c r="A40" s="2" t="str">
        <f>IF(ISNA(MATCH(ROW()-1,'3 - Tuotannontekijät'!$A$4:$A$104,0)),"",INDEX('3 - Tuotannontekijät'!$B$4:$B$104,MATCH(ROW()-1,'3 - Tuotannontekijät'!$A$4:$A$104,0)))</f>
        <v/>
      </c>
      <c r="B40" s="47" t="str">
        <f>IF(ISNA(MATCH(ROW()-1,'3 - Tuotannontekijät'!$A$4:$A$104,0)),"",INDEX('3 - Tuotannontekijät'!$C$4:$C$104,MATCH(ROW()-1,'3 - Tuotannontekijät'!$A$4:$A$104,0)))</f>
        <v/>
      </c>
      <c r="C40" s="33" t="str">
        <f>IF(ISNA(MATCH(ROW()-1,'3 - Tuotannontekijät'!$A$4:$A$104,0)),"",INDEX('3 - Tuotannontekijät'!$E$4:$E$104,MATCH(ROW()-1,'3 - Tuotannontekijät'!$A$4:$A$104,0)))</f>
        <v/>
      </c>
      <c r="D40" s="33" t="str">
        <f>IF(ISNA(MATCH(ROW()-1,'3 - Tuotannontekijät'!$A$4:$A$104,0)),"",INDEX('3 - Tuotannontekijät'!$F$4:$F$104,MATCH(ROW()-1,'3 - Tuotannontekijät'!$A$4:$A$104,0)))</f>
        <v/>
      </c>
      <c r="E40" s="23" t="str">
        <f>IF(ISNA(MATCH(ROW()-1,'3 - Tuotannontekijät'!$A$4:$A$104,0)),"",INDEX('3 - Tuotannontekijät'!$AE$4:$AE$104,MATCH(ROW()-1,'3 - Tuotannontekijät'!$A$4:$A$24,0)))</f>
        <v/>
      </c>
      <c r="F40" s="3" t="str">
        <f>IF(ISNUMBER(E40),IF(E40&gt;'1 - Luokittelu ja raportti'!$E$27,'1 - Luokittelu ja raportti'!$C$27,IF(E40&gt;'1 - Luokittelu ja raportti'!$E$31,'1 - Luokittelu ja raportti'!$C$31,IF(E40&gt;'1 - Luokittelu ja raportti'!$E$36,'1 - Luokittelu ja raportti'!$C$36,""))),"")</f>
        <v/>
      </c>
      <c r="G40" s="34"/>
    </row>
    <row r="41" spans="1:7" x14ac:dyDescent="0.3">
      <c r="A41" s="2" t="str">
        <f>IF(ISNA(MATCH(ROW()-1,'3 - Tuotannontekijät'!$A$4:$A$104,0)),"",INDEX('3 - Tuotannontekijät'!$B$4:$B$104,MATCH(ROW()-1,'3 - Tuotannontekijät'!$A$4:$A$104,0)))</f>
        <v/>
      </c>
      <c r="B41" s="47" t="str">
        <f>IF(ISNA(MATCH(ROW()-1,'3 - Tuotannontekijät'!$A$4:$A$104,0)),"",INDEX('3 - Tuotannontekijät'!$C$4:$C$104,MATCH(ROW()-1,'3 - Tuotannontekijät'!$A$4:$A$104,0)))</f>
        <v/>
      </c>
      <c r="C41" s="33" t="str">
        <f>IF(ISNA(MATCH(ROW()-1,'3 - Tuotannontekijät'!$A$4:$A$104,0)),"",INDEX('3 - Tuotannontekijät'!$E$4:$E$104,MATCH(ROW()-1,'3 - Tuotannontekijät'!$A$4:$A$104,0)))</f>
        <v/>
      </c>
      <c r="D41" s="33" t="str">
        <f>IF(ISNA(MATCH(ROW()-1,'3 - Tuotannontekijät'!$A$4:$A$104,0)),"",INDEX('3 - Tuotannontekijät'!$F$4:$F$104,MATCH(ROW()-1,'3 - Tuotannontekijät'!$A$4:$A$104,0)))</f>
        <v/>
      </c>
      <c r="E41" s="23" t="str">
        <f>IF(ISNA(MATCH(ROW()-1,'3 - Tuotannontekijät'!$A$4:$A$104,0)),"",INDEX('3 - Tuotannontekijät'!$AE$4:$AE$104,MATCH(ROW()-1,'3 - Tuotannontekijät'!$A$4:$A$24,0)))</f>
        <v/>
      </c>
      <c r="F41" s="3" t="str">
        <f>IF(ISNUMBER(E41),IF(E41&gt;'1 - Luokittelu ja raportti'!$E$27,'1 - Luokittelu ja raportti'!$C$27,IF(E41&gt;'1 - Luokittelu ja raportti'!$E$31,'1 - Luokittelu ja raportti'!$C$31,IF(E41&gt;'1 - Luokittelu ja raportti'!$E$36,'1 - Luokittelu ja raportti'!$C$36,""))),"")</f>
        <v/>
      </c>
      <c r="G41" s="34"/>
    </row>
    <row r="42" spans="1:7" x14ac:dyDescent="0.3">
      <c r="A42" s="2" t="str">
        <f>IF(ISNA(MATCH(ROW()-1,'3 - Tuotannontekijät'!$A$4:$A$104,0)),"",INDEX('3 - Tuotannontekijät'!$B$4:$B$104,MATCH(ROW()-1,'3 - Tuotannontekijät'!$A$4:$A$104,0)))</f>
        <v/>
      </c>
      <c r="B42" s="47" t="str">
        <f>IF(ISNA(MATCH(ROW()-1,'3 - Tuotannontekijät'!$A$4:$A$104,0)),"",INDEX('3 - Tuotannontekijät'!$C$4:$C$104,MATCH(ROW()-1,'3 - Tuotannontekijät'!$A$4:$A$104,0)))</f>
        <v/>
      </c>
      <c r="C42" s="33" t="str">
        <f>IF(ISNA(MATCH(ROW()-1,'3 - Tuotannontekijät'!$A$4:$A$104,0)),"",INDEX('3 - Tuotannontekijät'!$E$4:$E$104,MATCH(ROW()-1,'3 - Tuotannontekijät'!$A$4:$A$104,0)))</f>
        <v/>
      </c>
      <c r="D42" s="33" t="str">
        <f>IF(ISNA(MATCH(ROW()-1,'3 - Tuotannontekijät'!$A$4:$A$104,0)),"",INDEX('3 - Tuotannontekijät'!$F$4:$F$104,MATCH(ROW()-1,'3 - Tuotannontekijät'!$A$4:$A$104,0)))</f>
        <v/>
      </c>
      <c r="E42" s="23" t="str">
        <f>IF(ISNA(MATCH(ROW()-1,'3 - Tuotannontekijät'!$A$4:$A$104,0)),"",INDEX('3 - Tuotannontekijät'!$AE$4:$AE$104,MATCH(ROW()-1,'3 - Tuotannontekijät'!$A$4:$A$24,0)))</f>
        <v/>
      </c>
      <c r="F42" s="3" t="str">
        <f>IF(ISNUMBER(E42),IF(E42&gt;'1 - Luokittelu ja raportti'!$E$27,'1 - Luokittelu ja raportti'!$C$27,IF(E42&gt;'1 - Luokittelu ja raportti'!$E$31,'1 - Luokittelu ja raportti'!$C$31,IF(E42&gt;'1 - Luokittelu ja raportti'!$E$36,'1 - Luokittelu ja raportti'!$C$36,""))),"")</f>
        <v/>
      </c>
      <c r="G42" s="34"/>
    </row>
    <row r="43" spans="1:7" x14ac:dyDescent="0.3">
      <c r="A43" s="2" t="str">
        <f>IF(ISNA(MATCH(ROW()-1,'3 - Tuotannontekijät'!$A$4:$A$104,0)),"",INDEX('3 - Tuotannontekijät'!$B$4:$B$104,MATCH(ROW()-1,'3 - Tuotannontekijät'!$A$4:$A$104,0)))</f>
        <v/>
      </c>
      <c r="B43" s="47" t="str">
        <f>IF(ISNA(MATCH(ROW()-1,'3 - Tuotannontekijät'!$A$4:$A$104,0)),"",INDEX('3 - Tuotannontekijät'!$C$4:$C$104,MATCH(ROW()-1,'3 - Tuotannontekijät'!$A$4:$A$104,0)))</f>
        <v/>
      </c>
      <c r="C43" s="33" t="str">
        <f>IF(ISNA(MATCH(ROW()-1,'3 - Tuotannontekijät'!$A$4:$A$104,0)),"",INDEX('3 - Tuotannontekijät'!$E$4:$E$104,MATCH(ROW()-1,'3 - Tuotannontekijät'!$A$4:$A$104,0)))</f>
        <v/>
      </c>
      <c r="D43" s="33" t="str">
        <f>IF(ISNA(MATCH(ROW()-1,'3 - Tuotannontekijät'!$A$4:$A$104,0)),"",INDEX('3 - Tuotannontekijät'!$F$4:$F$104,MATCH(ROW()-1,'3 - Tuotannontekijät'!$A$4:$A$104,0)))</f>
        <v/>
      </c>
      <c r="E43" s="23" t="str">
        <f>IF(ISNA(MATCH(ROW()-1,'3 - Tuotannontekijät'!$A$4:$A$104,0)),"",INDEX('3 - Tuotannontekijät'!$AE$4:$AE$104,MATCH(ROW()-1,'3 - Tuotannontekijät'!$A$4:$A$24,0)))</f>
        <v/>
      </c>
      <c r="F43" s="3" t="str">
        <f>IF(ISNUMBER(E43),IF(E43&gt;'1 - Luokittelu ja raportti'!$E$27,'1 - Luokittelu ja raportti'!$C$27,IF(E43&gt;'1 - Luokittelu ja raportti'!$E$31,'1 - Luokittelu ja raportti'!$C$31,IF(E43&gt;'1 - Luokittelu ja raportti'!$E$36,'1 - Luokittelu ja raportti'!$C$36,""))),"")</f>
        <v/>
      </c>
      <c r="G43" s="34"/>
    </row>
    <row r="44" spans="1:7" x14ac:dyDescent="0.3">
      <c r="A44" s="2" t="str">
        <f>IF(ISNA(MATCH(ROW()-1,'3 - Tuotannontekijät'!$A$4:$A$104,0)),"",INDEX('3 - Tuotannontekijät'!$B$4:$B$104,MATCH(ROW()-1,'3 - Tuotannontekijät'!$A$4:$A$104,0)))</f>
        <v/>
      </c>
      <c r="B44" s="47" t="str">
        <f>IF(ISNA(MATCH(ROW()-1,'3 - Tuotannontekijät'!$A$4:$A$104,0)),"",INDEX('3 - Tuotannontekijät'!$C$4:$C$104,MATCH(ROW()-1,'3 - Tuotannontekijät'!$A$4:$A$104,0)))</f>
        <v/>
      </c>
      <c r="C44" s="33" t="str">
        <f>IF(ISNA(MATCH(ROW()-1,'3 - Tuotannontekijät'!$A$4:$A$104,0)),"",INDEX('3 - Tuotannontekijät'!$E$4:$E$104,MATCH(ROW()-1,'3 - Tuotannontekijät'!$A$4:$A$104,0)))</f>
        <v/>
      </c>
      <c r="D44" s="33" t="str">
        <f>IF(ISNA(MATCH(ROW()-1,'3 - Tuotannontekijät'!$A$4:$A$104,0)),"",INDEX('3 - Tuotannontekijät'!$F$4:$F$104,MATCH(ROW()-1,'3 - Tuotannontekijät'!$A$4:$A$104,0)))</f>
        <v/>
      </c>
      <c r="E44" s="23" t="str">
        <f>IF(ISNA(MATCH(ROW()-1,'3 - Tuotannontekijät'!$A$4:$A$104,0)),"",INDEX('3 - Tuotannontekijät'!$AE$4:$AE$104,MATCH(ROW()-1,'3 - Tuotannontekijät'!$A$4:$A$24,0)))</f>
        <v/>
      </c>
      <c r="F44" s="3" t="str">
        <f>IF(ISNUMBER(E44),IF(E44&gt;'1 - Luokittelu ja raportti'!$E$27,'1 - Luokittelu ja raportti'!$C$27,IF(E44&gt;'1 - Luokittelu ja raportti'!$E$31,'1 - Luokittelu ja raportti'!$C$31,IF(E44&gt;'1 - Luokittelu ja raportti'!$E$36,'1 - Luokittelu ja raportti'!$C$36,""))),"")</f>
        <v/>
      </c>
      <c r="G44" s="34"/>
    </row>
    <row r="45" spans="1:7" x14ac:dyDescent="0.3">
      <c r="A45" s="2" t="str">
        <f>IF(ISNA(MATCH(ROW()-1,'3 - Tuotannontekijät'!$A$4:$A$104,0)),"",INDEX('3 - Tuotannontekijät'!$B$4:$B$104,MATCH(ROW()-1,'3 - Tuotannontekijät'!$A$4:$A$104,0)))</f>
        <v/>
      </c>
      <c r="B45" s="47" t="str">
        <f>IF(ISNA(MATCH(ROW()-1,'3 - Tuotannontekijät'!$A$4:$A$104,0)),"",INDEX('3 - Tuotannontekijät'!$C$4:$C$104,MATCH(ROW()-1,'3 - Tuotannontekijät'!$A$4:$A$104,0)))</f>
        <v/>
      </c>
      <c r="C45" s="33" t="str">
        <f>IF(ISNA(MATCH(ROW()-1,'3 - Tuotannontekijät'!$A$4:$A$104,0)),"",INDEX('3 - Tuotannontekijät'!$E$4:$E$104,MATCH(ROW()-1,'3 - Tuotannontekijät'!$A$4:$A$104,0)))</f>
        <v/>
      </c>
      <c r="D45" s="33" t="str">
        <f>IF(ISNA(MATCH(ROW()-1,'3 - Tuotannontekijät'!$A$4:$A$104,0)),"",INDEX('3 - Tuotannontekijät'!$F$4:$F$104,MATCH(ROW()-1,'3 - Tuotannontekijät'!$A$4:$A$104,0)))</f>
        <v/>
      </c>
      <c r="E45" s="23" t="str">
        <f>IF(ISNA(MATCH(ROW()-1,'3 - Tuotannontekijät'!$A$4:$A$104,0)),"",INDEX('3 - Tuotannontekijät'!$AE$4:$AE$104,MATCH(ROW()-1,'3 - Tuotannontekijät'!$A$4:$A$24,0)))</f>
        <v/>
      </c>
      <c r="F45" s="3" t="str">
        <f>IF(ISNUMBER(E45),IF(E45&gt;'1 - Luokittelu ja raportti'!$E$27,'1 - Luokittelu ja raportti'!$C$27,IF(E45&gt;'1 - Luokittelu ja raportti'!$E$31,'1 - Luokittelu ja raportti'!$C$31,IF(E45&gt;'1 - Luokittelu ja raportti'!$E$36,'1 - Luokittelu ja raportti'!$C$36,""))),"")</f>
        <v/>
      </c>
      <c r="G45" s="34"/>
    </row>
    <row r="46" spans="1:7" x14ac:dyDescent="0.3">
      <c r="A46" s="2" t="str">
        <f>IF(ISNA(MATCH(ROW()-1,'3 - Tuotannontekijät'!$A$4:$A$104,0)),"",INDEX('3 - Tuotannontekijät'!$B$4:$B$104,MATCH(ROW()-1,'3 - Tuotannontekijät'!$A$4:$A$104,0)))</f>
        <v/>
      </c>
      <c r="B46" s="47" t="str">
        <f>IF(ISNA(MATCH(ROW()-1,'3 - Tuotannontekijät'!$A$4:$A$104,0)),"",INDEX('3 - Tuotannontekijät'!$C$4:$C$104,MATCH(ROW()-1,'3 - Tuotannontekijät'!$A$4:$A$104,0)))</f>
        <v/>
      </c>
      <c r="C46" s="33" t="str">
        <f>IF(ISNA(MATCH(ROW()-1,'3 - Tuotannontekijät'!$A$4:$A$104,0)),"",INDEX('3 - Tuotannontekijät'!$E$4:$E$104,MATCH(ROW()-1,'3 - Tuotannontekijät'!$A$4:$A$104,0)))</f>
        <v/>
      </c>
      <c r="D46" s="33" t="str">
        <f>IF(ISNA(MATCH(ROW()-1,'3 - Tuotannontekijät'!$A$4:$A$104,0)),"",INDEX('3 - Tuotannontekijät'!$F$4:$F$104,MATCH(ROW()-1,'3 - Tuotannontekijät'!$A$4:$A$104,0)))</f>
        <v/>
      </c>
      <c r="E46" s="23" t="str">
        <f>IF(ISNA(MATCH(ROW()-1,'3 - Tuotannontekijät'!$A$4:$A$104,0)),"",INDEX('3 - Tuotannontekijät'!$AE$4:$AE$104,MATCH(ROW()-1,'3 - Tuotannontekijät'!$A$4:$A$24,0)))</f>
        <v/>
      </c>
      <c r="F46" s="3" t="str">
        <f>IF(ISNUMBER(E46),IF(E46&gt;'1 - Luokittelu ja raportti'!$E$27,'1 - Luokittelu ja raportti'!$C$27,IF(E46&gt;'1 - Luokittelu ja raportti'!$E$31,'1 - Luokittelu ja raportti'!$C$31,IF(E46&gt;'1 - Luokittelu ja raportti'!$E$36,'1 - Luokittelu ja raportti'!$C$36,""))),"")</f>
        <v/>
      </c>
      <c r="G46" s="34"/>
    </row>
    <row r="47" spans="1:7" x14ac:dyDescent="0.3">
      <c r="A47" s="2" t="str">
        <f>IF(ISNA(MATCH(ROW()-1,'3 - Tuotannontekijät'!$A$4:$A$104,0)),"",INDEX('3 - Tuotannontekijät'!$B$4:$B$104,MATCH(ROW()-1,'3 - Tuotannontekijät'!$A$4:$A$104,0)))</f>
        <v/>
      </c>
      <c r="B47" s="47" t="str">
        <f>IF(ISNA(MATCH(ROW()-1,'3 - Tuotannontekijät'!$A$4:$A$104,0)),"",INDEX('3 - Tuotannontekijät'!$C$4:$C$104,MATCH(ROW()-1,'3 - Tuotannontekijät'!$A$4:$A$104,0)))</f>
        <v/>
      </c>
      <c r="C47" s="33" t="str">
        <f>IF(ISNA(MATCH(ROW()-1,'3 - Tuotannontekijät'!$A$4:$A$104,0)),"",INDEX('3 - Tuotannontekijät'!$E$4:$E$104,MATCH(ROW()-1,'3 - Tuotannontekijät'!$A$4:$A$104,0)))</f>
        <v/>
      </c>
      <c r="D47" s="33" t="str">
        <f>IF(ISNA(MATCH(ROW()-1,'3 - Tuotannontekijät'!$A$4:$A$104,0)),"",INDEX('3 - Tuotannontekijät'!$F$4:$F$104,MATCH(ROW()-1,'3 - Tuotannontekijät'!$A$4:$A$104,0)))</f>
        <v/>
      </c>
      <c r="E47" s="23" t="str">
        <f>IF(ISNA(MATCH(ROW()-1,'3 - Tuotannontekijät'!$A$4:$A$104,0)),"",INDEX('3 - Tuotannontekijät'!$AE$4:$AE$104,MATCH(ROW()-1,'3 - Tuotannontekijät'!$A$4:$A$24,0)))</f>
        <v/>
      </c>
      <c r="F47" s="3" t="str">
        <f>IF(ISNUMBER(E47),IF(E47&gt;'1 - Luokittelu ja raportti'!$E$27,'1 - Luokittelu ja raportti'!$C$27,IF(E47&gt;'1 - Luokittelu ja raportti'!$E$31,'1 - Luokittelu ja raportti'!$C$31,IF(E47&gt;'1 - Luokittelu ja raportti'!$E$36,'1 - Luokittelu ja raportti'!$C$36,""))),"")</f>
        <v/>
      </c>
      <c r="G47" s="34"/>
    </row>
    <row r="48" spans="1:7" x14ac:dyDescent="0.3">
      <c r="A48" s="2" t="str">
        <f>IF(ISNA(MATCH(ROW()-1,'3 - Tuotannontekijät'!$A$4:$A$104,0)),"",INDEX('3 - Tuotannontekijät'!$B$4:$B$104,MATCH(ROW()-1,'3 - Tuotannontekijät'!$A$4:$A$104,0)))</f>
        <v/>
      </c>
      <c r="B48" s="47" t="str">
        <f>IF(ISNA(MATCH(ROW()-1,'3 - Tuotannontekijät'!$A$4:$A$104,0)),"",INDEX('3 - Tuotannontekijät'!$C$4:$C$104,MATCH(ROW()-1,'3 - Tuotannontekijät'!$A$4:$A$104,0)))</f>
        <v/>
      </c>
      <c r="C48" s="33" t="str">
        <f>IF(ISNA(MATCH(ROW()-1,'3 - Tuotannontekijät'!$A$4:$A$104,0)),"",INDEX('3 - Tuotannontekijät'!$E$4:$E$104,MATCH(ROW()-1,'3 - Tuotannontekijät'!$A$4:$A$104,0)))</f>
        <v/>
      </c>
      <c r="D48" s="33" t="str">
        <f>IF(ISNA(MATCH(ROW()-1,'3 - Tuotannontekijät'!$A$4:$A$104,0)),"",INDEX('3 - Tuotannontekijät'!$F$4:$F$104,MATCH(ROW()-1,'3 - Tuotannontekijät'!$A$4:$A$104,0)))</f>
        <v/>
      </c>
      <c r="E48" s="23" t="str">
        <f>IF(ISNA(MATCH(ROW()-1,'3 - Tuotannontekijät'!$A$4:$A$104,0)),"",INDEX('3 - Tuotannontekijät'!$AE$4:$AE$104,MATCH(ROW()-1,'3 - Tuotannontekijät'!$A$4:$A$24,0)))</f>
        <v/>
      </c>
      <c r="F48" s="3" t="str">
        <f>IF(ISNUMBER(E48),IF(E48&gt;'1 - Luokittelu ja raportti'!$E$27,'1 - Luokittelu ja raportti'!$C$27,IF(E48&gt;'1 - Luokittelu ja raportti'!$E$31,'1 - Luokittelu ja raportti'!$C$31,IF(E48&gt;'1 - Luokittelu ja raportti'!$E$36,'1 - Luokittelu ja raportti'!$C$36,""))),"")</f>
        <v/>
      </c>
      <c r="G48" s="34"/>
    </row>
    <row r="49" spans="1:7" x14ac:dyDescent="0.3">
      <c r="A49" s="2" t="str">
        <f>IF(ISNA(MATCH(ROW()-1,'3 - Tuotannontekijät'!$A$4:$A$104,0)),"",INDEX('3 - Tuotannontekijät'!$B$4:$B$104,MATCH(ROW()-1,'3 - Tuotannontekijät'!$A$4:$A$104,0)))</f>
        <v/>
      </c>
      <c r="B49" s="47" t="str">
        <f>IF(ISNA(MATCH(ROW()-1,'3 - Tuotannontekijät'!$A$4:$A$104,0)),"",INDEX('3 - Tuotannontekijät'!$C$4:$C$104,MATCH(ROW()-1,'3 - Tuotannontekijät'!$A$4:$A$104,0)))</f>
        <v/>
      </c>
      <c r="C49" s="33" t="str">
        <f>IF(ISNA(MATCH(ROW()-1,'3 - Tuotannontekijät'!$A$4:$A$104,0)),"",INDEX('3 - Tuotannontekijät'!$E$4:$E$104,MATCH(ROW()-1,'3 - Tuotannontekijät'!$A$4:$A$104,0)))</f>
        <v/>
      </c>
      <c r="D49" s="33" t="str">
        <f>IF(ISNA(MATCH(ROW()-1,'3 - Tuotannontekijät'!$A$4:$A$104,0)),"",INDEX('3 - Tuotannontekijät'!$F$4:$F$104,MATCH(ROW()-1,'3 - Tuotannontekijät'!$A$4:$A$104,0)))</f>
        <v/>
      </c>
      <c r="E49" s="23" t="str">
        <f>IF(ISNA(MATCH(ROW()-1,'3 - Tuotannontekijät'!$A$4:$A$104,0)),"",INDEX('3 - Tuotannontekijät'!$AE$4:$AE$104,MATCH(ROW()-1,'3 - Tuotannontekijät'!$A$4:$A$24,0)))</f>
        <v/>
      </c>
      <c r="F49" s="3" t="str">
        <f>IF(ISNUMBER(E49),IF(E49&gt;'1 - Luokittelu ja raportti'!$E$27,'1 - Luokittelu ja raportti'!$C$27,IF(E49&gt;'1 - Luokittelu ja raportti'!$E$31,'1 - Luokittelu ja raportti'!$C$31,IF(E49&gt;'1 - Luokittelu ja raportti'!$E$36,'1 - Luokittelu ja raportti'!$C$36,""))),"")</f>
        <v/>
      </c>
      <c r="G49" s="34"/>
    </row>
    <row r="50" spans="1:7" x14ac:dyDescent="0.3">
      <c r="A50" s="2" t="str">
        <f>IF(ISNA(MATCH(ROW()-1,'3 - Tuotannontekijät'!$A$4:$A$104,0)),"",INDEX('3 - Tuotannontekijät'!$B$4:$B$104,MATCH(ROW()-1,'3 - Tuotannontekijät'!$A$4:$A$104,0)))</f>
        <v/>
      </c>
      <c r="B50" s="47" t="str">
        <f>IF(ISNA(MATCH(ROW()-1,'3 - Tuotannontekijät'!$A$4:$A$104,0)),"",INDEX('3 - Tuotannontekijät'!$C$4:$C$104,MATCH(ROW()-1,'3 - Tuotannontekijät'!$A$4:$A$104,0)))</f>
        <v/>
      </c>
      <c r="C50" s="33" t="str">
        <f>IF(ISNA(MATCH(ROW()-1,'3 - Tuotannontekijät'!$A$4:$A$104,0)),"",INDEX('3 - Tuotannontekijät'!$E$4:$E$104,MATCH(ROW()-1,'3 - Tuotannontekijät'!$A$4:$A$104,0)))</f>
        <v/>
      </c>
      <c r="D50" s="33" t="str">
        <f>IF(ISNA(MATCH(ROW()-1,'3 - Tuotannontekijät'!$A$4:$A$104,0)),"",INDEX('3 - Tuotannontekijät'!$F$4:$F$104,MATCH(ROW()-1,'3 - Tuotannontekijät'!$A$4:$A$104,0)))</f>
        <v/>
      </c>
      <c r="E50" s="23" t="str">
        <f>IF(ISNA(MATCH(ROW()-1,'3 - Tuotannontekijät'!$A$4:$A$104,0)),"",INDEX('3 - Tuotannontekijät'!$AE$4:$AE$104,MATCH(ROW()-1,'3 - Tuotannontekijät'!$A$4:$A$24,0)))</f>
        <v/>
      </c>
      <c r="F50" s="3" t="str">
        <f>IF(ISNUMBER(E50),IF(E50&gt;'1 - Luokittelu ja raportti'!$E$27,'1 - Luokittelu ja raportti'!$C$27,IF(E50&gt;'1 - Luokittelu ja raportti'!$E$31,'1 - Luokittelu ja raportti'!$C$31,IF(E50&gt;'1 - Luokittelu ja raportti'!$E$36,'1 - Luokittelu ja raportti'!$C$36,""))),"")</f>
        <v/>
      </c>
      <c r="G50" s="34"/>
    </row>
    <row r="51" spans="1:7" x14ac:dyDescent="0.3">
      <c r="A51" s="2" t="str">
        <f>IF(ISNA(MATCH(ROW()-1,'3 - Tuotannontekijät'!$A$4:$A$104,0)),"",INDEX('3 - Tuotannontekijät'!$B$4:$B$104,MATCH(ROW()-1,'3 - Tuotannontekijät'!$A$4:$A$104,0)))</f>
        <v/>
      </c>
      <c r="B51" s="47" t="str">
        <f>IF(ISNA(MATCH(ROW()-1,'3 - Tuotannontekijät'!$A$4:$A$104,0)),"",INDEX('3 - Tuotannontekijät'!$C$4:$C$104,MATCH(ROW()-1,'3 - Tuotannontekijät'!$A$4:$A$104,0)))</f>
        <v/>
      </c>
      <c r="C51" s="33" t="str">
        <f>IF(ISNA(MATCH(ROW()-1,'3 - Tuotannontekijät'!$A$4:$A$104,0)),"",INDEX('3 - Tuotannontekijät'!$E$4:$E$104,MATCH(ROW()-1,'3 - Tuotannontekijät'!$A$4:$A$104,0)))</f>
        <v/>
      </c>
      <c r="D51" s="33" t="str">
        <f>IF(ISNA(MATCH(ROW()-1,'3 - Tuotannontekijät'!$A$4:$A$104,0)),"",INDEX('3 - Tuotannontekijät'!$F$4:$F$104,MATCH(ROW()-1,'3 - Tuotannontekijät'!$A$4:$A$104,0)))</f>
        <v/>
      </c>
      <c r="E51" s="23" t="str">
        <f>IF(ISNA(MATCH(ROW()-1,'3 - Tuotannontekijät'!$A$4:$A$104,0)),"",INDEX('3 - Tuotannontekijät'!$AE$4:$AE$104,MATCH(ROW()-1,'3 - Tuotannontekijät'!$A$4:$A$24,0)))</f>
        <v/>
      </c>
      <c r="F51" s="3" t="str">
        <f>IF(ISNUMBER(E51),IF(E51&gt;'1 - Luokittelu ja raportti'!$E$27,'1 - Luokittelu ja raportti'!$C$27,IF(E51&gt;'1 - Luokittelu ja raportti'!$E$31,'1 - Luokittelu ja raportti'!$C$31,IF(E51&gt;'1 - Luokittelu ja raportti'!$E$36,'1 - Luokittelu ja raportti'!$C$36,""))),"")</f>
        <v/>
      </c>
      <c r="G51" s="34"/>
    </row>
    <row r="52" spans="1:7" x14ac:dyDescent="0.3">
      <c r="A52" s="2" t="str">
        <f>IF(ISNA(MATCH(ROW()-1,'3 - Tuotannontekijät'!$A$4:$A$104,0)),"",INDEX('3 - Tuotannontekijät'!$B$4:$B$104,MATCH(ROW()-1,'3 - Tuotannontekijät'!$A$4:$A$104,0)))</f>
        <v/>
      </c>
      <c r="B52" s="47" t="str">
        <f>IF(ISNA(MATCH(ROW()-1,'3 - Tuotannontekijät'!$A$4:$A$104,0)),"",INDEX('3 - Tuotannontekijät'!$C$4:$C$104,MATCH(ROW()-1,'3 - Tuotannontekijät'!$A$4:$A$104,0)))</f>
        <v/>
      </c>
      <c r="C52" s="33" t="str">
        <f>IF(ISNA(MATCH(ROW()-1,'3 - Tuotannontekijät'!$A$4:$A$104,0)),"",INDEX('3 - Tuotannontekijät'!$E$4:$E$104,MATCH(ROW()-1,'3 - Tuotannontekijät'!$A$4:$A$104,0)))</f>
        <v/>
      </c>
      <c r="D52" s="33" t="str">
        <f>IF(ISNA(MATCH(ROW()-1,'3 - Tuotannontekijät'!$A$4:$A$104,0)),"",INDEX('3 - Tuotannontekijät'!$F$4:$F$104,MATCH(ROW()-1,'3 - Tuotannontekijät'!$A$4:$A$104,0)))</f>
        <v/>
      </c>
      <c r="E52" s="23" t="str">
        <f>IF(ISNA(MATCH(ROW()-1,'3 - Tuotannontekijät'!$A$4:$A$104,0)),"",INDEX('3 - Tuotannontekijät'!$AE$4:$AE$104,MATCH(ROW()-1,'3 - Tuotannontekijät'!$A$4:$A$24,0)))</f>
        <v/>
      </c>
      <c r="F52" s="3" t="str">
        <f>IF(ISNUMBER(E52),IF(E52&gt;'1 - Luokittelu ja raportti'!$E$27,'1 - Luokittelu ja raportti'!$C$27,IF(E52&gt;'1 - Luokittelu ja raportti'!$E$31,'1 - Luokittelu ja raportti'!$C$31,IF(E52&gt;'1 - Luokittelu ja raportti'!$E$36,'1 - Luokittelu ja raportti'!$C$36,""))),"")</f>
        <v/>
      </c>
      <c r="G52" s="34"/>
    </row>
    <row r="53" spans="1:7" x14ac:dyDescent="0.3">
      <c r="A53" s="2" t="str">
        <f>IF(ISNA(MATCH(ROW()-1,'3 - Tuotannontekijät'!$A$4:$A$104,0)),"",INDEX('3 - Tuotannontekijät'!$B$4:$B$104,MATCH(ROW()-1,'3 - Tuotannontekijät'!$A$4:$A$104,0)))</f>
        <v/>
      </c>
      <c r="B53" s="47" t="str">
        <f>IF(ISNA(MATCH(ROW()-1,'3 - Tuotannontekijät'!$A$4:$A$104,0)),"",INDEX('3 - Tuotannontekijät'!$C$4:$C$104,MATCH(ROW()-1,'3 - Tuotannontekijät'!$A$4:$A$104,0)))</f>
        <v/>
      </c>
      <c r="C53" s="33" t="str">
        <f>IF(ISNA(MATCH(ROW()-1,'3 - Tuotannontekijät'!$A$4:$A$104,0)),"",INDEX('3 - Tuotannontekijät'!$E$4:$E$104,MATCH(ROW()-1,'3 - Tuotannontekijät'!$A$4:$A$104,0)))</f>
        <v/>
      </c>
      <c r="D53" s="33" t="str">
        <f>IF(ISNA(MATCH(ROW()-1,'3 - Tuotannontekijät'!$A$4:$A$104,0)),"",INDEX('3 - Tuotannontekijät'!$F$4:$F$104,MATCH(ROW()-1,'3 - Tuotannontekijät'!$A$4:$A$104,0)))</f>
        <v/>
      </c>
      <c r="E53" s="23" t="str">
        <f>IF(ISNA(MATCH(ROW()-1,'3 - Tuotannontekijät'!$A$4:$A$104,0)),"",INDEX('3 - Tuotannontekijät'!$AE$4:$AE$104,MATCH(ROW()-1,'3 - Tuotannontekijät'!$A$4:$A$24,0)))</f>
        <v/>
      </c>
      <c r="F53" s="3" t="str">
        <f>IF(ISNUMBER(E53),IF(E53&gt;'1 - Luokittelu ja raportti'!$E$27,'1 - Luokittelu ja raportti'!$C$27,IF(E53&gt;'1 - Luokittelu ja raportti'!$E$31,'1 - Luokittelu ja raportti'!$C$31,IF(E53&gt;'1 - Luokittelu ja raportti'!$E$36,'1 - Luokittelu ja raportti'!$C$36,""))),"")</f>
        <v/>
      </c>
      <c r="G53" s="34"/>
    </row>
    <row r="54" spans="1:7" x14ac:dyDescent="0.3">
      <c r="A54" s="2" t="str">
        <f>IF(ISNA(MATCH(ROW()-1,'3 - Tuotannontekijät'!$A$4:$A$104,0)),"",INDEX('3 - Tuotannontekijät'!$B$4:$B$104,MATCH(ROW()-1,'3 - Tuotannontekijät'!$A$4:$A$104,0)))</f>
        <v/>
      </c>
      <c r="B54" s="47" t="str">
        <f>IF(ISNA(MATCH(ROW()-1,'3 - Tuotannontekijät'!$A$4:$A$104,0)),"",INDEX('3 - Tuotannontekijät'!$C$4:$C$104,MATCH(ROW()-1,'3 - Tuotannontekijät'!$A$4:$A$104,0)))</f>
        <v/>
      </c>
      <c r="C54" s="33" t="str">
        <f>IF(ISNA(MATCH(ROW()-1,'3 - Tuotannontekijät'!$A$4:$A$104,0)),"",INDEX('3 - Tuotannontekijät'!$E$4:$E$104,MATCH(ROW()-1,'3 - Tuotannontekijät'!$A$4:$A$104,0)))</f>
        <v/>
      </c>
      <c r="D54" s="33" t="str">
        <f>IF(ISNA(MATCH(ROW()-1,'3 - Tuotannontekijät'!$A$4:$A$104,0)),"",INDEX('3 - Tuotannontekijät'!$F$4:$F$104,MATCH(ROW()-1,'3 - Tuotannontekijät'!$A$4:$A$104,0)))</f>
        <v/>
      </c>
      <c r="E54" s="23" t="str">
        <f>IF(ISNA(MATCH(ROW()-1,'3 - Tuotannontekijät'!$A$4:$A$104,0)),"",INDEX('3 - Tuotannontekijät'!$AE$4:$AE$104,MATCH(ROW()-1,'3 - Tuotannontekijät'!$A$4:$A$24,0)))</f>
        <v/>
      </c>
      <c r="F54" s="3" t="str">
        <f>IF(ISNUMBER(E54),IF(E54&gt;'1 - Luokittelu ja raportti'!$E$27,'1 - Luokittelu ja raportti'!$C$27,IF(E54&gt;'1 - Luokittelu ja raportti'!$E$31,'1 - Luokittelu ja raportti'!$C$31,IF(E54&gt;'1 - Luokittelu ja raportti'!$E$36,'1 - Luokittelu ja raportti'!$C$36,""))),"")</f>
        <v/>
      </c>
      <c r="G54" s="34"/>
    </row>
    <row r="55" spans="1:7" x14ac:dyDescent="0.3">
      <c r="A55" s="2" t="str">
        <f>IF(ISNA(MATCH(ROW()-1,'3 - Tuotannontekijät'!$A$4:$A$104,0)),"",INDEX('3 - Tuotannontekijät'!$B$4:$B$104,MATCH(ROW()-1,'3 - Tuotannontekijät'!$A$4:$A$104,0)))</f>
        <v/>
      </c>
      <c r="B55" s="47" t="str">
        <f>IF(ISNA(MATCH(ROW()-1,'3 - Tuotannontekijät'!$A$4:$A$104,0)),"",INDEX('3 - Tuotannontekijät'!$C$4:$C$104,MATCH(ROW()-1,'3 - Tuotannontekijät'!$A$4:$A$104,0)))</f>
        <v/>
      </c>
      <c r="C55" s="33" t="str">
        <f>IF(ISNA(MATCH(ROW()-1,'3 - Tuotannontekijät'!$A$4:$A$104,0)),"",INDEX('3 - Tuotannontekijät'!$E$4:$E$104,MATCH(ROW()-1,'3 - Tuotannontekijät'!$A$4:$A$104,0)))</f>
        <v/>
      </c>
      <c r="D55" s="33" t="str">
        <f>IF(ISNA(MATCH(ROW()-1,'3 - Tuotannontekijät'!$A$4:$A$104,0)),"",INDEX('3 - Tuotannontekijät'!$F$4:$F$104,MATCH(ROW()-1,'3 - Tuotannontekijät'!$A$4:$A$104,0)))</f>
        <v/>
      </c>
      <c r="E55" s="23" t="str">
        <f>IF(ISNA(MATCH(ROW()-1,'3 - Tuotannontekijät'!$A$4:$A$104,0)),"",INDEX('3 - Tuotannontekijät'!$AE$4:$AE$104,MATCH(ROW()-1,'3 - Tuotannontekijät'!$A$4:$A$24,0)))</f>
        <v/>
      </c>
      <c r="F55" s="3" t="str">
        <f>IF(ISNUMBER(E55),IF(E55&gt;'1 - Luokittelu ja raportti'!$E$27,'1 - Luokittelu ja raportti'!$C$27,IF(E55&gt;'1 - Luokittelu ja raportti'!$E$31,'1 - Luokittelu ja raportti'!$C$31,IF(E55&gt;'1 - Luokittelu ja raportti'!$E$36,'1 - Luokittelu ja raportti'!$C$36,""))),"")</f>
        <v/>
      </c>
      <c r="G55" s="34"/>
    </row>
    <row r="56" spans="1:7" x14ac:dyDescent="0.3">
      <c r="A56" s="2" t="str">
        <f>IF(ISNA(MATCH(ROW()-1,'3 - Tuotannontekijät'!$A$4:$A$104,0)),"",INDEX('3 - Tuotannontekijät'!$B$4:$B$104,MATCH(ROW()-1,'3 - Tuotannontekijät'!$A$4:$A$104,0)))</f>
        <v/>
      </c>
      <c r="B56" s="47" t="str">
        <f>IF(ISNA(MATCH(ROW()-1,'3 - Tuotannontekijät'!$A$4:$A$104,0)),"",INDEX('3 - Tuotannontekijät'!$C$4:$C$104,MATCH(ROW()-1,'3 - Tuotannontekijät'!$A$4:$A$104,0)))</f>
        <v/>
      </c>
      <c r="C56" s="33" t="str">
        <f>IF(ISNA(MATCH(ROW()-1,'3 - Tuotannontekijät'!$A$4:$A$104,0)),"",INDEX('3 - Tuotannontekijät'!$E$4:$E$104,MATCH(ROW()-1,'3 - Tuotannontekijät'!$A$4:$A$104,0)))</f>
        <v/>
      </c>
      <c r="D56" s="33" t="str">
        <f>IF(ISNA(MATCH(ROW()-1,'3 - Tuotannontekijät'!$A$4:$A$104,0)),"",INDEX('3 - Tuotannontekijät'!$F$4:$F$104,MATCH(ROW()-1,'3 - Tuotannontekijät'!$A$4:$A$104,0)))</f>
        <v/>
      </c>
      <c r="E56" s="23" t="str">
        <f>IF(ISNA(MATCH(ROW()-1,'3 - Tuotannontekijät'!$A$4:$A$104,0)),"",INDEX('3 - Tuotannontekijät'!$AE$4:$AE$104,MATCH(ROW()-1,'3 - Tuotannontekijät'!$A$4:$A$24,0)))</f>
        <v/>
      </c>
      <c r="F56" s="3" t="str">
        <f>IF(ISNUMBER(E56),IF(E56&gt;'1 - Luokittelu ja raportti'!$E$27,'1 - Luokittelu ja raportti'!$C$27,IF(E56&gt;'1 - Luokittelu ja raportti'!$E$31,'1 - Luokittelu ja raportti'!$C$31,IF(E56&gt;'1 - Luokittelu ja raportti'!$E$36,'1 - Luokittelu ja raportti'!$C$36,""))),"")</f>
        <v/>
      </c>
      <c r="G56" s="34"/>
    </row>
    <row r="57" spans="1:7" x14ac:dyDescent="0.3">
      <c r="A57" s="2" t="str">
        <f>IF(ISNA(MATCH(ROW()-1,'3 - Tuotannontekijät'!$A$4:$A$104,0)),"",INDEX('3 - Tuotannontekijät'!$B$4:$B$104,MATCH(ROW()-1,'3 - Tuotannontekijät'!$A$4:$A$104,0)))</f>
        <v/>
      </c>
      <c r="B57" s="47" t="str">
        <f>IF(ISNA(MATCH(ROW()-1,'3 - Tuotannontekijät'!$A$4:$A$104,0)),"",INDEX('3 - Tuotannontekijät'!$C$4:$C$104,MATCH(ROW()-1,'3 - Tuotannontekijät'!$A$4:$A$104,0)))</f>
        <v/>
      </c>
      <c r="C57" s="33" t="str">
        <f>IF(ISNA(MATCH(ROW()-1,'3 - Tuotannontekijät'!$A$4:$A$104,0)),"",INDEX('3 - Tuotannontekijät'!$E$4:$E$104,MATCH(ROW()-1,'3 - Tuotannontekijät'!$A$4:$A$104,0)))</f>
        <v/>
      </c>
      <c r="D57" s="33" t="str">
        <f>IF(ISNA(MATCH(ROW()-1,'3 - Tuotannontekijät'!$A$4:$A$104,0)),"",INDEX('3 - Tuotannontekijät'!$F$4:$F$104,MATCH(ROW()-1,'3 - Tuotannontekijät'!$A$4:$A$104,0)))</f>
        <v/>
      </c>
      <c r="E57" s="23" t="str">
        <f>IF(ISNA(MATCH(ROW()-1,'3 - Tuotannontekijät'!$A$4:$A$104,0)),"",INDEX('3 - Tuotannontekijät'!$AE$4:$AE$104,MATCH(ROW()-1,'3 - Tuotannontekijät'!$A$4:$A$24,0)))</f>
        <v/>
      </c>
      <c r="F57" s="3" t="str">
        <f>IF(ISNUMBER(E57),IF(E57&gt;'1 - Luokittelu ja raportti'!$E$27,'1 - Luokittelu ja raportti'!$C$27,IF(E57&gt;'1 - Luokittelu ja raportti'!$E$31,'1 - Luokittelu ja raportti'!$C$31,IF(E57&gt;'1 - Luokittelu ja raportti'!$E$36,'1 - Luokittelu ja raportti'!$C$36,""))),"")</f>
        <v/>
      </c>
      <c r="G57" s="34"/>
    </row>
    <row r="58" spans="1:7" x14ac:dyDescent="0.3">
      <c r="A58" s="2" t="str">
        <f>IF(ISNA(MATCH(ROW()-1,'3 - Tuotannontekijät'!$A$4:$A$104,0)),"",INDEX('3 - Tuotannontekijät'!$B$4:$B$104,MATCH(ROW()-1,'3 - Tuotannontekijät'!$A$4:$A$104,0)))</f>
        <v/>
      </c>
      <c r="B58" s="47" t="str">
        <f>IF(ISNA(MATCH(ROW()-1,'3 - Tuotannontekijät'!$A$4:$A$104,0)),"",INDEX('3 - Tuotannontekijät'!$C$4:$C$104,MATCH(ROW()-1,'3 - Tuotannontekijät'!$A$4:$A$104,0)))</f>
        <v/>
      </c>
      <c r="C58" s="33" t="str">
        <f>IF(ISNA(MATCH(ROW()-1,'3 - Tuotannontekijät'!$A$4:$A$104,0)),"",INDEX('3 - Tuotannontekijät'!$E$4:$E$104,MATCH(ROW()-1,'3 - Tuotannontekijät'!$A$4:$A$104,0)))</f>
        <v/>
      </c>
      <c r="D58" s="33" t="str">
        <f>IF(ISNA(MATCH(ROW()-1,'3 - Tuotannontekijät'!$A$4:$A$104,0)),"",INDEX('3 - Tuotannontekijät'!$F$4:$F$104,MATCH(ROW()-1,'3 - Tuotannontekijät'!$A$4:$A$104,0)))</f>
        <v/>
      </c>
      <c r="E58" s="23" t="str">
        <f>IF(ISNA(MATCH(ROW()-1,'3 - Tuotannontekijät'!$A$4:$A$104,0)),"",INDEX('3 - Tuotannontekijät'!$AE$4:$AE$104,MATCH(ROW()-1,'3 - Tuotannontekijät'!$A$4:$A$24,0)))</f>
        <v/>
      </c>
      <c r="F58" s="3" t="str">
        <f>IF(ISNUMBER(E58),IF(E58&gt;'1 - Luokittelu ja raportti'!$E$27,'1 - Luokittelu ja raportti'!$C$27,IF(E58&gt;'1 - Luokittelu ja raportti'!$E$31,'1 - Luokittelu ja raportti'!$C$31,IF(E58&gt;'1 - Luokittelu ja raportti'!$E$36,'1 - Luokittelu ja raportti'!$C$36,""))),"")</f>
        <v/>
      </c>
      <c r="G58" s="34"/>
    </row>
    <row r="59" spans="1:7" x14ac:dyDescent="0.3">
      <c r="A59" s="2" t="str">
        <f>IF(ISNA(MATCH(ROW()-1,'3 - Tuotannontekijät'!$A$4:$A$104,0)),"",INDEX('3 - Tuotannontekijät'!$B$4:$B$104,MATCH(ROW()-1,'3 - Tuotannontekijät'!$A$4:$A$104,0)))</f>
        <v/>
      </c>
      <c r="B59" s="47" t="str">
        <f>IF(ISNA(MATCH(ROW()-1,'3 - Tuotannontekijät'!$A$4:$A$104,0)),"",INDEX('3 - Tuotannontekijät'!$C$4:$C$104,MATCH(ROW()-1,'3 - Tuotannontekijät'!$A$4:$A$104,0)))</f>
        <v/>
      </c>
      <c r="C59" s="33" t="str">
        <f>IF(ISNA(MATCH(ROW()-1,'3 - Tuotannontekijät'!$A$4:$A$104,0)),"",INDEX('3 - Tuotannontekijät'!$E$4:$E$104,MATCH(ROW()-1,'3 - Tuotannontekijät'!$A$4:$A$104,0)))</f>
        <v/>
      </c>
      <c r="D59" s="33" t="str">
        <f>IF(ISNA(MATCH(ROW()-1,'3 - Tuotannontekijät'!$A$4:$A$104,0)),"",INDEX('3 - Tuotannontekijät'!$F$4:$F$104,MATCH(ROW()-1,'3 - Tuotannontekijät'!$A$4:$A$104,0)))</f>
        <v/>
      </c>
      <c r="E59" s="23" t="str">
        <f>IF(ISNA(MATCH(ROW()-1,'3 - Tuotannontekijät'!$A$4:$A$104,0)),"",INDEX('3 - Tuotannontekijät'!$AE$4:$AE$104,MATCH(ROW()-1,'3 - Tuotannontekijät'!$A$4:$A$24,0)))</f>
        <v/>
      </c>
      <c r="F59" s="3" t="str">
        <f>IF(ISNUMBER(E59),IF(E59&gt;'1 - Luokittelu ja raportti'!$E$27,'1 - Luokittelu ja raportti'!$C$27,IF(E59&gt;'1 - Luokittelu ja raportti'!$E$31,'1 - Luokittelu ja raportti'!$C$31,IF(E59&gt;'1 - Luokittelu ja raportti'!$E$36,'1 - Luokittelu ja raportti'!$C$36,""))),"")</f>
        <v/>
      </c>
      <c r="G59" s="34"/>
    </row>
    <row r="60" spans="1:7" x14ac:dyDescent="0.3">
      <c r="A60" s="2" t="str">
        <f>IF(ISNA(MATCH(ROW()-1,'3 - Tuotannontekijät'!$A$4:$A$104,0)),"",INDEX('3 - Tuotannontekijät'!$B$4:$B$104,MATCH(ROW()-1,'3 - Tuotannontekijät'!$A$4:$A$104,0)))</f>
        <v/>
      </c>
      <c r="B60" s="47" t="str">
        <f>IF(ISNA(MATCH(ROW()-1,'3 - Tuotannontekijät'!$A$4:$A$104,0)),"",INDEX('3 - Tuotannontekijät'!$C$4:$C$104,MATCH(ROW()-1,'3 - Tuotannontekijät'!$A$4:$A$104,0)))</f>
        <v/>
      </c>
      <c r="C60" s="33" t="str">
        <f>IF(ISNA(MATCH(ROW()-1,'3 - Tuotannontekijät'!$A$4:$A$104,0)),"",INDEX('3 - Tuotannontekijät'!$E$4:$E$104,MATCH(ROW()-1,'3 - Tuotannontekijät'!$A$4:$A$104,0)))</f>
        <v/>
      </c>
      <c r="D60" s="33" t="str">
        <f>IF(ISNA(MATCH(ROW()-1,'3 - Tuotannontekijät'!$A$4:$A$104,0)),"",INDEX('3 - Tuotannontekijät'!$F$4:$F$104,MATCH(ROW()-1,'3 - Tuotannontekijät'!$A$4:$A$104,0)))</f>
        <v/>
      </c>
      <c r="E60" s="23" t="str">
        <f>IF(ISNA(MATCH(ROW()-1,'3 - Tuotannontekijät'!$A$4:$A$104,0)),"",INDEX('3 - Tuotannontekijät'!$AE$4:$AE$104,MATCH(ROW()-1,'3 - Tuotannontekijät'!$A$4:$A$24,0)))</f>
        <v/>
      </c>
      <c r="F60" s="3" t="str">
        <f>IF(ISNUMBER(E60),IF(E60&gt;'1 - Luokittelu ja raportti'!$E$27,'1 - Luokittelu ja raportti'!$C$27,IF(E60&gt;'1 - Luokittelu ja raportti'!$E$31,'1 - Luokittelu ja raportti'!$C$31,IF(E60&gt;'1 - Luokittelu ja raportti'!$E$36,'1 - Luokittelu ja raportti'!$C$36,""))),"")</f>
        <v/>
      </c>
      <c r="G60" s="34"/>
    </row>
    <row r="61" spans="1:7" x14ac:dyDescent="0.3">
      <c r="A61" s="2" t="str">
        <f>IF(ISNA(MATCH(ROW()-1,'3 - Tuotannontekijät'!$A$4:$A$104,0)),"",INDEX('3 - Tuotannontekijät'!$B$4:$B$104,MATCH(ROW()-1,'3 - Tuotannontekijät'!$A$4:$A$104,0)))</f>
        <v/>
      </c>
      <c r="B61" s="47" t="str">
        <f>IF(ISNA(MATCH(ROW()-1,'3 - Tuotannontekijät'!$A$4:$A$104,0)),"",INDEX('3 - Tuotannontekijät'!$C$4:$C$104,MATCH(ROW()-1,'3 - Tuotannontekijät'!$A$4:$A$104,0)))</f>
        <v/>
      </c>
      <c r="C61" s="33" t="str">
        <f>IF(ISNA(MATCH(ROW()-1,'3 - Tuotannontekijät'!$A$4:$A$104,0)),"",INDEX('3 - Tuotannontekijät'!$E$4:$E$104,MATCH(ROW()-1,'3 - Tuotannontekijät'!$A$4:$A$104,0)))</f>
        <v/>
      </c>
      <c r="D61" s="33" t="str">
        <f>IF(ISNA(MATCH(ROW()-1,'3 - Tuotannontekijät'!$A$4:$A$104,0)),"",INDEX('3 - Tuotannontekijät'!$F$4:$F$104,MATCH(ROW()-1,'3 - Tuotannontekijät'!$A$4:$A$104,0)))</f>
        <v/>
      </c>
      <c r="E61" s="23" t="str">
        <f>IF(ISNA(MATCH(ROW()-1,'3 - Tuotannontekijät'!$A$4:$A$104,0)),"",INDEX('3 - Tuotannontekijät'!$AE$4:$AE$104,MATCH(ROW()-1,'3 - Tuotannontekijät'!$A$4:$A$24,0)))</f>
        <v/>
      </c>
      <c r="F61" s="3" t="str">
        <f>IF(ISNUMBER(E61),IF(E61&gt;'1 - Luokittelu ja raportti'!$E$27,'1 - Luokittelu ja raportti'!$C$27,IF(E61&gt;'1 - Luokittelu ja raportti'!$E$31,'1 - Luokittelu ja raportti'!$C$31,IF(E61&gt;'1 - Luokittelu ja raportti'!$E$36,'1 - Luokittelu ja raportti'!$C$36,""))),"")</f>
        <v/>
      </c>
      <c r="G61" s="34"/>
    </row>
    <row r="62" spans="1:7" x14ac:dyDescent="0.3">
      <c r="A62" s="2" t="str">
        <f>IF(ISNA(MATCH(ROW()-1,'3 - Tuotannontekijät'!$A$4:$A$104,0)),"",INDEX('3 - Tuotannontekijät'!$B$4:$B$104,MATCH(ROW()-1,'3 - Tuotannontekijät'!$A$4:$A$104,0)))</f>
        <v/>
      </c>
      <c r="B62" s="47" t="str">
        <f>IF(ISNA(MATCH(ROW()-1,'3 - Tuotannontekijät'!$A$4:$A$104,0)),"",INDEX('3 - Tuotannontekijät'!$C$4:$C$104,MATCH(ROW()-1,'3 - Tuotannontekijät'!$A$4:$A$104,0)))</f>
        <v/>
      </c>
      <c r="C62" s="33" t="str">
        <f>IF(ISNA(MATCH(ROW()-1,'3 - Tuotannontekijät'!$A$4:$A$104,0)),"",INDEX('3 - Tuotannontekijät'!$E$4:$E$104,MATCH(ROW()-1,'3 - Tuotannontekijät'!$A$4:$A$104,0)))</f>
        <v/>
      </c>
      <c r="D62" s="33" t="str">
        <f>IF(ISNA(MATCH(ROW()-1,'3 - Tuotannontekijät'!$A$4:$A$104,0)),"",INDEX('3 - Tuotannontekijät'!$F$4:$F$104,MATCH(ROW()-1,'3 - Tuotannontekijät'!$A$4:$A$104,0)))</f>
        <v/>
      </c>
      <c r="E62" s="23" t="str">
        <f>IF(ISNA(MATCH(ROW()-1,'3 - Tuotannontekijät'!$A$4:$A$104,0)),"",INDEX('3 - Tuotannontekijät'!$AE$4:$AE$104,MATCH(ROW()-1,'3 - Tuotannontekijät'!$A$4:$A$24,0)))</f>
        <v/>
      </c>
      <c r="F62" s="3" t="str">
        <f>IF(ISNUMBER(E62),IF(E62&gt;'1 - Luokittelu ja raportti'!$E$27,'1 - Luokittelu ja raportti'!$C$27,IF(E62&gt;'1 - Luokittelu ja raportti'!$E$31,'1 - Luokittelu ja raportti'!$C$31,IF(E62&gt;'1 - Luokittelu ja raportti'!$E$36,'1 - Luokittelu ja raportti'!$C$36,""))),"")</f>
        <v/>
      </c>
      <c r="G62" s="34"/>
    </row>
    <row r="63" spans="1:7" x14ac:dyDescent="0.3">
      <c r="A63" s="2" t="str">
        <f>IF(ISNA(MATCH(ROW()-1,'3 - Tuotannontekijät'!$A$4:$A$104,0)),"",INDEX('3 - Tuotannontekijät'!$B$4:$B$104,MATCH(ROW()-1,'3 - Tuotannontekijät'!$A$4:$A$104,0)))</f>
        <v/>
      </c>
      <c r="B63" s="47" t="str">
        <f>IF(ISNA(MATCH(ROW()-1,'3 - Tuotannontekijät'!$A$4:$A$104,0)),"",INDEX('3 - Tuotannontekijät'!$C$4:$C$104,MATCH(ROW()-1,'3 - Tuotannontekijät'!$A$4:$A$104,0)))</f>
        <v/>
      </c>
      <c r="C63" s="33" t="str">
        <f>IF(ISNA(MATCH(ROW()-1,'3 - Tuotannontekijät'!$A$4:$A$104,0)),"",INDEX('3 - Tuotannontekijät'!$E$4:$E$104,MATCH(ROW()-1,'3 - Tuotannontekijät'!$A$4:$A$104,0)))</f>
        <v/>
      </c>
      <c r="D63" s="33" t="str">
        <f>IF(ISNA(MATCH(ROW()-1,'3 - Tuotannontekijät'!$A$4:$A$104,0)),"",INDEX('3 - Tuotannontekijät'!$F$4:$F$104,MATCH(ROW()-1,'3 - Tuotannontekijät'!$A$4:$A$104,0)))</f>
        <v/>
      </c>
      <c r="E63" s="23" t="str">
        <f>IF(ISNA(MATCH(ROW()-1,'3 - Tuotannontekijät'!$A$4:$A$104,0)),"",INDEX('3 - Tuotannontekijät'!$AE$4:$AE$104,MATCH(ROW()-1,'3 - Tuotannontekijät'!$A$4:$A$24,0)))</f>
        <v/>
      </c>
      <c r="F63" s="3" t="str">
        <f>IF(ISNUMBER(E63),IF(E63&gt;'1 - Luokittelu ja raportti'!$E$27,'1 - Luokittelu ja raportti'!$C$27,IF(E63&gt;'1 - Luokittelu ja raportti'!$E$31,'1 - Luokittelu ja raportti'!$C$31,IF(E63&gt;'1 - Luokittelu ja raportti'!$E$36,'1 - Luokittelu ja raportti'!$C$36,""))),"")</f>
        <v/>
      </c>
      <c r="G63" s="34"/>
    </row>
    <row r="64" spans="1:7" x14ac:dyDescent="0.3">
      <c r="A64" s="2" t="str">
        <f>IF(ISNA(MATCH(ROW()-1,'3 - Tuotannontekijät'!$A$4:$A$104,0)),"",INDEX('3 - Tuotannontekijät'!$B$4:$B$104,MATCH(ROW()-1,'3 - Tuotannontekijät'!$A$4:$A$104,0)))</f>
        <v/>
      </c>
      <c r="B64" s="47" t="str">
        <f>IF(ISNA(MATCH(ROW()-1,'3 - Tuotannontekijät'!$A$4:$A$104,0)),"",INDEX('3 - Tuotannontekijät'!$C$4:$C$104,MATCH(ROW()-1,'3 - Tuotannontekijät'!$A$4:$A$104,0)))</f>
        <v/>
      </c>
      <c r="C64" s="33" t="str">
        <f>IF(ISNA(MATCH(ROW()-1,'3 - Tuotannontekijät'!$A$4:$A$104,0)),"",INDEX('3 - Tuotannontekijät'!$E$4:$E$104,MATCH(ROW()-1,'3 - Tuotannontekijät'!$A$4:$A$104,0)))</f>
        <v/>
      </c>
      <c r="D64" s="33" t="str">
        <f>IF(ISNA(MATCH(ROW()-1,'3 - Tuotannontekijät'!$A$4:$A$104,0)),"",INDEX('3 - Tuotannontekijät'!$F$4:$F$104,MATCH(ROW()-1,'3 - Tuotannontekijät'!$A$4:$A$104,0)))</f>
        <v/>
      </c>
      <c r="E64" s="23" t="str">
        <f>IF(ISNA(MATCH(ROW()-1,'3 - Tuotannontekijät'!$A$4:$A$104,0)),"",INDEX('3 - Tuotannontekijät'!$AE$4:$AE$104,MATCH(ROW()-1,'3 - Tuotannontekijät'!$A$4:$A$24,0)))</f>
        <v/>
      </c>
      <c r="F64" s="3" t="str">
        <f>IF(ISNUMBER(E64),IF(E64&gt;'1 - Luokittelu ja raportti'!$E$27,'1 - Luokittelu ja raportti'!$C$27,IF(E64&gt;'1 - Luokittelu ja raportti'!$E$31,'1 - Luokittelu ja raportti'!$C$31,IF(E64&gt;'1 - Luokittelu ja raportti'!$E$36,'1 - Luokittelu ja raportti'!$C$36,""))),"")</f>
        <v/>
      </c>
      <c r="G64" s="34"/>
    </row>
    <row r="65" spans="1:7" x14ac:dyDescent="0.3">
      <c r="A65" s="2" t="str">
        <f>IF(ISNA(MATCH(ROW()-1,'3 - Tuotannontekijät'!$A$4:$A$104,0)),"",INDEX('3 - Tuotannontekijät'!$B$4:$B$104,MATCH(ROW()-1,'3 - Tuotannontekijät'!$A$4:$A$104,0)))</f>
        <v/>
      </c>
      <c r="B65" s="47" t="str">
        <f>IF(ISNA(MATCH(ROW()-1,'3 - Tuotannontekijät'!$A$4:$A$104,0)),"",INDEX('3 - Tuotannontekijät'!$C$4:$C$104,MATCH(ROW()-1,'3 - Tuotannontekijät'!$A$4:$A$104,0)))</f>
        <v/>
      </c>
      <c r="C65" s="33" t="str">
        <f>IF(ISNA(MATCH(ROW()-1,'3 - Tuotannontekijät'!$A$4:$A$104,0)),"",INDEX('3 - Tuotannontekijät'!$E$4:$E$104,MATCH(ROW()-1,'3 - Tuotannontekijät'!$A$4:$A$104,0)))</f>
        <v/>
      </c>
      <c r="D65" s="33" t="str">
        <f>IF(ISNA(MATCH(ROW()-1,'3 - Tuotannontekijät'!$A$4:$A$104,0)),"",INDEX('3 - Tuotannontekijät'!$F$4:$F$104,MATCH(ROW()-1,'3 - Tuotannontekijät'!$A$4:$A$104,0)))</f>
        <v/>
      </c>
      <c r="E65" s="23" t="str">
        <f>IF(ISNA(MATCH(ROW()-1,'3 - Tuotannontekijät'!$A$4:$A$104,0)),"",INDEX('3 - Tuotannontekijät'!$AE$4:$AE$104,MATCH(ROW()-1,'3 - Tuotannontekijät'!$A$4:$A$24,0)))</f>
        <v/>
      </c>
      <c r="F65" s="3" t="str">
        <f>IF(ISNUMBER(E65),IF(E65&gt;'1 - Luokittelu ja raportti'!$E$27,'1 - Luokittelu ja raportti'!$C$27,IF(E65&gt;'1 - Luokittelu ja raportti'!$E$31,'1 - Luokittelu ja raportti'!$C$31,IF(E65&gt;'1 - Luokittelu ja raportti'!$E$36,'1 - Luokittelu ja raportti'!$C$36,""))),"")</f>
        <v/>
      </c>
      <c r="G65" s="34"/>
    </row>
    <row r="66" spans="1:7" x14ac:dyDescent="0.3">
      <c r="A66" s="2" t="str">
        <f>IF(ISNA(MATCH(ROW()-1,'3 - Tuotannontekijät'!$A$4:$A$104,0)),"",INDEX('3 - Tuotannontekijät'!$B$4:$B$104,MATCH(ROW()-1,'3 - Tuotannontekijät'!$A$4:$A$104,0)))</f>
        <v/>
      </c>
      <c r="B66" s="47" t="str">
        <f>IF(ISNA(MATCH(ROW()-1,'3 - Tuotannontekijät'!$A$4:$A$104,0)),"",INDEX('3 - Tuotannontekijät'!$C$4:$C$104,MATCH(ROW()-1,'3 - Tuotannontekijät'!$A$4:$A$104,0)))</f>
        <v/>
      </c>
      <c r="C66" s="33" t="str">
        <f>IF(ISNA(MATCH(ROW()-1,'3 - Tuotannontekijät'!$A$4:$A$104,0)),"",INDEX('3 - Tuotannontekijät'!$E$4:$E$104,MATCH(ROW()-1,'3 - Tuotannontekijät'!$A$4:$A$104,0)))</f>
        <v/>
      </c>
      <c r="D66" s="33" t="str">
        <f>IF(ISNA(MATCH(ROW()-1,'3 - Tuotannontekijät'!$A$4:$A$104,0)),"",INDEX('3 - Tuotannontekijät'!$F$4:$F$104,MATCH(ROW()-1,'3 - Tuotannontekijät'!$A$4:$A$104,0)))</f>
        <v/>
      </c>
      <c r="E66" s="23" t="str">
        <f>IF(ISNA(MATCH(ROW()-1,'3 - Tuotannontekijät'!$A$4:$A$104,0)),"",INDEX('3 - Tuotannontekijät'!$AE$4:$AE$104,MATCH(ROW()-1,'3 - Tuotannontekijät'!$A$4:$A$24,0)))</f>
        <v/>
      </c>
      <c r="F66" s="3" t="str">
        <f>IF(ISNUMBER(E66),IF(E66&gt;'1 - Luokittelu ja raportti'!$E$27,'1 - Luokittelu ja raportti'!$C$27,IF(E66&gt;'1 - Luokittelu ja raportti'!$E$31,'1 - Luokittelu ja raportti'!$C$31,IF(E66&gt;'1 - Luokittelu ja raportti'!$E$36,'1 - Luokittelu ja raportti'!$C$36,""))),"")</f>
        <v/>
      </c>
      <c r="G66" s="34"/>
    </row>
    <row r="67" spans="1:7" x14ac:dyDescent="0.3">
      <c r="A67" s="2" t="str">
        <f>IF(ISNA(MATCH(ROW()-1,'3 - Tuotannontekijät'!$A$4:$A$104,0)),"",INDEX('3 - Tuotannontekijät'!$B$4:$B$104,MATCH(ROW()-1,'3 - Tuotannontekijät'!$A$4:$A$104,0)))</f>
        <v/>
      </c>
      <c r="B67" s="47" t="str">
        <f>IF(ISNA(MATCH(ROW()-1,'3 - Tuotannontekijät'!$A$4:$A$104,0)),"",INDEX('3 - Tuotannontekijät'!$C$4:$C$104,MATCH(ROW()-1,'3 - Tuotannontekijät'!$A$4:$A$104,0)))</f>
        <v/>
      </c>
      <c r="C67" s="33" t="str">
        <f>IF(ISNA(MATCH(ROW()-1,'3 - Tuotannontekijät'!$A$4:$A$104,0)),"",INDEX('3 - Tuotannontekijät'!$E$4:$E$104,MATCH(ROW()-1,'3 - Tuotannontekijät'!$A$4:$A$104,0)))</f>
        <v/>
      </c>
      <c r="D67" s="33" t="str">
        <f>IF(ISNA(MATCH(ROW()-1,'3 - Tuotannontekijät'!$A$4:$A$104,0)),"",INDEX('3 - Tuotannontekijät'!$F$4:$F$104,MATCH(ROW()-1,'3 - Tuotannontekijät'!$A$4:$A$104,0)))</f>
        <v/>
      </c>
      <c r="E67" s="23" t="str">
        <f>IF(ISNA(MATCH(ROW()-1,'3 - Tuotannontekijät'!$A$4:$A$104,0)),"",INDEX('3 - Tuotannontekijät'!$AE$4:$AE$104,MATCH(ROW()-1,'3 - Tuotannontekijät'!$A$4:$A$24,0)))</f>
        <v/>
      </c>
      <c r="F67" s="3" t="str">
        <f>IF(ISNUMBER(E67),IF(E67&gt;'1 - Luokittelu ja raportti'!$E$27,'1 - Luokittelu ja raportti'!$C$27,IF(E67&gt;'1 - Luokittelu ja raportti'!$E$31,'1 - Luokittelu ja raportti'!$C$31,IF(E67&gt;'1 - Luokittelu ja raportti'!$E$36,'1 - Luokittelu ja raportti'!$C$36,""))),"")</f>
        <v/>
      </c>
      <c r="G67" s="34"/>
    </row>
    <row r="68" spans="1:7" x14ac:dyDescent="0.3">
      <c r="A68" s="2" t="str">
        <f>IF(ISNA(MATCH(ROW()-1,'3 - Tuotannontekijät'!$A$4:$A$104,0)),"",INDEX('3 - Tuotannontekijät'!$B$4:$B$104,MATCH(ROW()-1,'3 - Tuotannontekijät'!$A$4:$A$104,0)))</f>
        <v/>
      </c>
      <c r="B68" s="47" t="str">
        <f>IF(ISNA(MATCH(ROW()-1,'3 - Tuotannontekijät'!$A$4:$A$104,0)),"",INDEX('3 - Tuotannontekijät'!$C$4:$C$104,MATCH(ROW()-1,'3 - Tuotannontekijät'!$A$4:$A$104,0)))</f>
        <v/>
      </c>
      <c r="C68" s="33" t="str">
        <f>IF(ISNA(MATCH(ROW()-1,'3 - Tuotannontekijät'!$A$4:$A$104,0)),"",INDEX('3 - Tuotannontekijät'!$E$4:$E$104,MATCH(ROW()-1,'3 - Tuotannontekijät'!$A$4:$A$104,0)))</f>
        <v/>
      </c>
      <c r="D68" s="33" t="str">
        <f>IF(ISNA(MATCH(ROW()-1,'3 - Tuotannontekijät'!$A$4:$A$104,0)),"",INDEX('3 - Tuotannontekijät'!$F$4:$F$104,MATCH(ROW()-1,'3 - Tuotannontekijät'!$A$4:$A$104,0)))</f>
        <v/>
      </c>
      <c r="E68" s="23" t="str">
        <f>IF(ISNA(MATCH(ROW()-1,'3 - Tuotannontekijät'!$A$4:$A$104,0)),"",INDEX('3 - Tuotannontekijät'!$AE$4:$AE$104,MATCH(ROW()-1,'3 - Tuotannontekijät'!$A$4:$A$24,0)))</f>
        <v/>
      </c>
      <c r="F68" s="3" t="str">
        <f>IF(ISNUMBER(E68),IF(E68&gt;'1 - Luokittelu ja raportti'!$E$27,'1 - Luokittelu ja raportti'!$C$27,IF(E68&gt;'1 - Luokittelu ja raportti'!$E$31,'1 - Luokittelu ja raportti'!$C$31,IF(E68&gt;'1 - Luokittelu ja raportti'!$E$36,'1 - Luokittelu ja raportti'!$C$36,""))),"")</f>
        <v/>
      </c>
      <c r="G68" s="34"/>
    </row>
    <row r="69" spans="1:7" x14ac:dyDescent="0.3">
      <c r="A69" s="2" t="str">
        <f>IF(ISNA(MATCH(ROW()-1,'3 - Tuotannontekijät'!$A$4:$A$104,0)),"",INDEX('3 - Tuotannontekijät'!$B$4:$B$104,MATCH(ROW()-1,'3 - Tuotannontekijät'!$A$4:$A$104,0)))</f>
        <v/>
      </c>
      <c r="B69" s="47" t="str">
        <f>IF(ISNA(MATCH(ROW()-1,'3 - Tuotannontekijät'!$A$4:$A$104,0)),"",INDEX('3 - Tuotannontekijät'!$C$4:$C$104,MATCH(ROW()-1,'3 - Tuotannontekijät'!$A$4:$A$104,0)))</f>
        <v/>
      </c>
      <c r="C69" s="33" t="str">
        <f>IF(ISNA(MATCH(ROW()-1,'3 - Tuotannontekijät'!$A$4:$A$104,0)),"",INDEX('3 - Tuotannontekijät'!$E$4:$E$104,MATCH(ROW()-1,'3 - Tuotannontekijät'!$A$4:$A$104,0)))</f>
        <v/>
      </c>
      <c r="D69" s="33" t="str">
        <f>IF(ISNA(MATCH(ROW()-1,'3 - Tuotannontekijät'!$A$4:$A$104,0)),"",INDEX('3 - Tuotannontekijät'!$F$4:$F$104,MATCH(ROW()-1,'3 - Tuotannontekijät'!$A$4:$A$104,0)))</f>
        <v/>
      </c>
      <c r="E69" s="23" t="str">
        <f>IF(ISNA(MATCH(ROW()-1,'3 - Tuotannontekijät'!$A$4:$A$104,0)),"",INDEX('3 - Tuotannontekijät'!$AE$4:$AE$104,MATCH(ROW()-1,'3 - Tuotannontekijät'!$A$4:$A$24,0)))</f>
        <v/>
      </c>
      <c r="F69" s="3" t="str">
        <f>IF(ISNUMBER(E69),IF(E69&gt;'1 - Luokittelu ja raportti'!$E$27,'1 - Luokittelu ja raportti'!$C$27,IF(E69&gt;'1 - Luokittelu ja raportti'!$E$31,'1 - Luokittelu ja raportti'!$C$31,IF(E69&gt;'1 - Luokittelu ja raportti'!$E$36,'1 - Luokittelu ja raportti'!$C$36,""))),"")</f>
        <v/>
      </c>
      <c r="G69" s="34"/>
    </row>
    <row r="70" spans="1:7" x14ac:dyDescent="0.3">
      <c r="A70" s="2" t="str">
        <f>IF(ISNA(MATCH(ROW()-1,'3 - Tuotannontekijät'!$A$4:$A$104,0)),"",INDEX('3 - Tuotannontekijät'!$B$4:$B$104,MATCH(ROW()-1,'3 - Tuotannontekijät'!$A$4:$A$104,0)))</f>
        <v/>
      </c>
      <c r="B70" s="47" t="str">
        <f>IF(ISNA(MATCH(ROW()-1,'3 - Tuotannontekijät'!$A$4:$A$104,0)),"",INDEX('3 - Tuotannontekijät'!$C$4:$C$104,MATCH(ROW()-1,'3 - Tuotannontekijät'!$A$4:$A$104,0)))</f>
        <v/>
      </c>
      <c r="C70" s="33" t="str">
        <f>IF(ISNA(MATCH(ROW()-1,'3 - Tuotannontekijät'!$A$4:$A$104,0)),"",INDEX('3 - Tuotannontekijät'!$E$4:$E$104,MATCH(ROW()-1,'3 - Tuotannontekijät'!$A$4:$A$104,0)))</f>
        <v/>
      </c>
      <c r="D70" s="33" t="str">
        <f>IF(ISNA(MATCH(ROW()-1,'3 - Tuotannontekijät'!$A$4:$A$104,0)),"",INDEX('3 - Tuotannontekijät'!$F$4:$F$104,MATCH(ROW()-1,'3 - Tuotannontekijät'!$A$4:$A$104,0)))</f>
        <v/>
      </c>
      <c r="E70" s="23" t="str">
        <f>IF(ISNA(MATCH(ROW()-1,'3 - Tuotannontekijät'!$A$4:$A$104,0)),"",INDEX('3 - Tuotannontekijät'!$AE$4:$AE$104,MATCH(ROW()-1,'3 - Tuotannontekijät'!$A$4:$A$24,0)))</f>
        <v/>
      </c>
      <c r="F70" s="3" t="str">
        <f>IF(ISNUMBER(E70),IF(E70&gt;'1 - Luokittelu ja raportti'!$E$27,'1 - Luokittelu ja raportti'!$C$27,IF(E70&gt;'1 - Luokittelu ja raportti'!$E$31,'1 - Luokittelu ja raportti'!$C$31,IF(E70&gt;'1 - Luokittelu ja raportti'!$E$36,'1 - Luokittelu ja raportti'!$C$36,""))),"")</f>
        <v/>
      </c>
      <c r="G70" s="34"/>
    </row>
    <row r="71" spans="1:7" x14ac:dyDescent="0.3">
      <c r="A71" s="2" t="str">
        <f>IF(ISNA(MATCH(ROW()-1,'3 - Tuotannontekijät'!$A$4:$A$104,0)),"",INDEX('3 - Tuotannontekijät'!$B$4:$B$104,MATCH(ROW()-1,'3 - Tuotannontekijät'!$A$4:$A$104,0)))</f>
        <v/>
      </c>
      <c r="B71" s="47" t="str">
        <f>IF(ISNA(MATCH(ROW()-1,'3 - Tuotannontekijät'!$A$4:$A$104,0)),"",INDEX('3 - Tuotannontekijät'!$C$4:$C$104,MATCH(ROW()-1,'3 - Tuotannontekijät'!$A$4:$A$104,0)))</f>
        <v/>
      </c>
      <c r="C71" s="33" t="str">
        <f>IF(ISNA(MATCH(ROW()-1,'3 - Tuotannontekijät'!$A$4:$A$104,0)),"",INDEX('3 - Tuotannontekijät'!$E$4:$E$104,MATCH(ROW()-1,'3 - Tuotannontekijät'!$A$4:$A$104,0)))</f>
        <v/>
      </c>
      <c r="D71" s="33" t="str">
        <f>IF(ISNA(MATCH(ROW()-1,'3 - Tuotannontekijät'!$A$4:$A$104,0)),"",INDEX('3 - Tuotannontekijät'!$F$4:$F$104,MATCH(ROW()-1,'3 - Tuotannontekijät'!$A$4:$A$104,0)))</f>
        <v/>
      </c>
      <c r="E71" s="23" t="str">
        <f>IF(ISNA(MATCH(ROW()-1,'3 - Tuotannontekijät'!$A$4:$A$104,0)),"",INDEX('3 - Tuotannontekijät'!$AE$4:$AE$104,MATCH(ROW()-1,'3 - Tuotannontekijät'!$A$4:$A$24,0)))</f>
        <v/>
      </c>
      <c r="F71" s="3" t="str">
        <f>IF(ISNUMBER(E71),IF(E71&gt;'1 - Luokittelu ja raportti'!$E$27,'1 - Luokittelu ja raportti'!$C$27,IF(E71&gt;'1 - Luokittelu ja raportti'!$E$31,'1 - Luokittelu ja raportti'!$C$31,IF(E71&gt;'1 - Luokittelu ja raportti'!$E$36,'1 - Luokittelu ja raportti'!$C$36,""))),"")</f>
        <v/>
      </c>
      <c r="G71" s="34"/>
    </row>
    <row r="72" spans="1:7" x14ac:dyDescent="0.3">
      <c r="A72" s="2" t="str">
        <f>IF(ISNA(MATCH(ROW()-1,'3 - Tuotannontekijät'!$A$4:$A$104,0)),"",INDEX('3 - Tuotannontekijät'!$B$4:$B$104,MATCH(ROW()-1,'3 - Tuotannontekijät'!$A$4:$A$104,0)))</f>
        <v/>
      </c>
      <c r="B72" s="47" t="str">
        <f>IF(ISNA(MATCH(ROW()-1,'3 - Tuotannontekijät'!$A$4:$A$104,0)),"",INDEX('3 - Tuotannontekijät'!$C$4:$C$104,MATCH(ROW()-1,'3 - Tuotannontekijät'!$A$4:$A$104,0)))</f>
        <v/>
      </c>
      <c r="C72" s="33" t="str">
        <f>IF(ISNA(MATCH(ROW()-1,'3 - Tuotannontekijät'!$A$4:$A$104,0)),"",INDEX('3 - Tuotannontekijät'!$E$4:$E$104,MATCH(ROW()-1,'3 - Tuotannontekijät'!$A$4:$A$104,0)))</f>
        <v/>
      </c>
      <c r="D72" s="33" t="str">
        <f>IF(ISNA(MATCH(ROW()-1,'3 - Tuotannontekijät'!$A$4:$A$104,0)),"",INDEX('3 - Tuotannontekijät'!$F$4:$F$104,MATCH(ROW()-1,'3 - Tuotannontekijät'!$A$4:$A$104,0)))</f>
        <v/>
      </c>
      <c r="E72" s="23" t="str">
        <f>IF(ISNA(MATCH(ROW()-1,'3 - Tuotannontekijät'!$A$4:$A$104,0)),"",INDEX('3 - Tuotannontekijät'!$AE$4:$AE$104,MATCH(ROW()-1,'3 - Tuotannontekijät'!$A$4:$A$24,0)))</f>
        <v/>
      </c>
      <c r="F72" s="3" t="str">
        <f>IF(ISNUMBER(E72),IF(E72&gt;'1 - Luokittelu ja raportti'!$E$27,'1 - Luokittelu ja raportti'!$C$27,IF(E72&gt;'1 - Luokittelu ja raportti'!$E$31,'1 - Luokittelu ja raportti'!$C$31,IF(E72&gt;'1 - Luokittelu ja raportti'!$E$36,'1 - Luokittelu ja raportti'!$C$36,""))),"")</f>
        <v/>
      </c>
      <c r="G72" s="34"/>
    </row>
    <row r="73" spans="1:7" x14ac:dyDescent="0.3">
      <c r="A73" s="2" t="str">
        <f>IF(ISNA(MATCH(ROW()-1,'3 - Tuotannontekijät'!$A$4:$A$104,0)),"",INDEX('3 - Tuotannontekijät'!$B$4:$B$104,MATCH(ROW()-1,'3 - Tuotannontekijät'!$A$4:$A$104,0)))</f>
        <v/>
      </c>
      <c r="B73" s="47" t="str">
        <f>IF(ISNA(MATCH(ROW()-1,'3 - Tuotannontekijät'!$A$4:$A$104,0)),"",INDEX('3 - Tuotannontekijät'!$C$4:$C$104,MATCH(ROW()-1,'3 - Tuotannontekijät'!$A$4:$A$104,0)))</f>
        <v/>
      </c>
      <c r="C73" s="33" t="str">
        <f>IF(ISNA(MATCH(ROW()-1,'3 - Tuotannontekijät'!$A$4:$A$104,0)),"",INDEX('3 - Tuotannontekijät'!$E$4:$E$104,MATCH(ROW()-1,'3 - Tuotannontekijät'!$A$4:$A$104,0)))</f>
        <v/>
      </c>
      <c r="D73" s="33" t="str">
        <f>IF(ISNA(MATCH(ROW()-1,'3 - Tuotannontekijät'!$A$4:$A$104,0)),"",INDEX('3 - Tuotannontekijät'!$F$4:$F$104,MATCH(ROW()-1,'3 - Tuotannontekijät'!$A$4:$A$104,0)))</f>
        <v/>
      </c>
      <c r="E73" s="23" t="str">
        <f>IF(ISNA(MATCH(ROW()-1,'3 - Tuotannontekijät'!$A$4:$A$104,0)),"",INDEX('3 - Tuotannontekijät'!$AE$4:$AE$104,MATCH(ROW()-1,'3 - Tuotannontekijät'!$A$4:$A$24,0)))</f>
        <v/>
      </c>
      <c r="F73" s="3" t="str">
        <f>IF(ISNUMBER(E73),IF(E73&gt;'1 - Luokittelu ja raportti'!$E$27,'1 - Luokittelu ja raportti'!$C$27,IF(E73&gt;'1 - Luokittelu ja raportti'!$E$31,'1 - Luokittelu ja raportti'!$C$31,IF(E73&gt;'1 - Luokittelu ja raportti'!$E$36,'1 - Luokittelu ja raportti'!$C$36,""))),"")</f>
        <v/>
      </c>
      <c r="G73" s="34"/>
    </row>
    <row r="74" spans="1:7" x14ac:dyDescent="0.3">
      <c r="A74" s="2" t="str">
        <f>IF(ISNA(MATCH(ROW()-1,'3 - Tuotannontekijät'!$A$4:$A$104,0)),"",INDEX('3 - Tuotannontekijät'!$B$4:$B$104,MATCH(ROW()-1,'3 - Tuotannontekijät'!$A$4:$A$104,0)))</f>
        <v/>
      </c>
      <c r="B74" s="47" t="str">
        <f>IF(ISNA(MATCH(ROW()-1,'3 - Tuotannontekijät'!$A$4:$A$104,0)),"",INDEX('3 - Tuotannontekijät'!$C$4:$C$104,MATCH(ROW()-1,'3 - Tuotannontekijät'!$A$4:$A$104,0)))</f>
        <v/>
      </c>
      <c r="C74" s="33" t="str">
        <f>IF(ISNA(MATCH(ROW()-1,'3 - Tuotannontekijät'!$A$4:$A$104,0)),"",INDEX('3 - Tuotannontekijät'!$E$4:$E$104,MATCH(ROW()-1,'3 - Tuotannontekijät'!$A$4:$A$104,0)))</f>
        <v/>
      </c>
      <c r="D74" s="33" t="str">
        <f>IF(ISNA(MATCH(ROW()-1,'3 - Tuotannontekijät'!$A$4:$A$104,0)),"",INDEX('3 - Tuotannontekijät'!$F$4:$F$104,MATCH(ROW()-1,'3 - Tuotannontekijät'!$A$4:$A$104,0)))</f>
        <v/>
      </c>
      <c r="E74" s="23" t="str">
        <f>IF(ISNA(MATCH(ROW()-1,'3 - Tuotannontekijät'!$A$4:$A$104,0)),"",INDEX('3 - Tuotannontekijät'!$AE$4:$AE$104,MATCH(ROW()-1,'3 - Tuotannontekijät'!$A$4:$A$24,0)))</f>
        <v/>
      </c>
      <c r="F74" s="3" t="str">
        <f>IF(ISNUMBER(E74),IF(E74&gt;'1 - Luokittelu ja raportti'!$E$27,'1 - Luokittelu ja raportti'!$C$27,IF(E74&gt;'1 - Luokittelu ja raportti'!$E$31,'1 - Luokittelu ja raportti'!$C$31,IF(E74&gt;'1 - Luokittelu ja raportti'!$E$36,'1 - Luokittelu ja raportti'!$C$36,""))),"")</f>
        <v/>
      </c>
      <c r="G74" s="34"/>
    </row>
    <row r="75" spans="1:7" x14ac:dyDescent="0.3">
      <c r="A75" s="2" t="str">
        <f>IF(ISNA(MATCH(ROW()-1,'3 - Tuotannontekijät'!$A$4:$A$104,0)),"",INDEX('3 - Tuotannontekijät'!$B$4:$B$104,MATCH(ROW()-1,'3 - Tuotannontekijät'!$A$4:$A$104,0)))</f>
        <v/>
      </c>
      <c r="B75" s="47" t="str">
        <f>IF(ISNA(MATCH(ROW()-1,'3 - Tuotannontekijät'!$A$4:$A$104,0)),"",INDEX('3 - Tuotannontekijät'!$C$4:$C$104,MATCH(ROW()-1,'3 - Tuotannontekijät'!$A$4:$A$104,0)))</f>
        <v/>
      </c>
      <c r="C75" s="33" t="str">
        <f>IF(ISNA(MATCH(ROW()-1,'3 - Tuotannontekijät'!$A$4:$A$104,0)),"",INDEX('3 - Tuotannontekijät'!$E$4:$E$104,MATCH(ROW()-1,'3 - Tuotannontekijät'!$A$4:$A$104,0)))</f>
        <v/>
      </c>
      <c r="D75" s="33" t="str">
        <f>IF(ISNA(MATCH(ROW()-1,'3 - Tuotannontekijät'!$A$4:$A$104,0)),"",INDEX('3 - Tuotannontekijät'!$F$4:$F$104,MATCH(ROW()-1,'3 - Tuotannontekijät'!$A$4:$A$104,0)))</f>
        <v/>
      </c>
      <c r="E75" s="23" t="str">
        <f>IF(ISNA(MATCH(ROW()-1,'3 - Tuotannontekijät'!$A$4:$A$104,0)),"",INDEX('3 - Tuotannontekijät'!$AE$4:$AE$104,MATCH(ROW()-1,'3 - Tuotannontekijät'!$A$4:$A$24,0)))</f>
        <v/>
      </c>
      <c r="F75" s="3" t="str">
        <f>IF(ISNUMBER(E75),IF(E75&gt;'1 - Luokittelu ja raportti'!$E$27,'1 - Luokittelu ja raportti'!$C$27,IF(E75&gt;'1 - Luokittelu ja raportti'!$E$31,'1 - Luokittelu ja raportti'!$C$31,IF(E75&gt;'1 - Luokittelu ja raportti'!$E$36,'1 - Luokittelu ja raportti'!$C$36,""))),"")</f>
        <v/>
      </c>
      <c r="G75" s="34"/>
    </row>
    <row r="76" spans="1:7" x14ac:dyDescent="0.3">
      <c r="A76" s="2" t="str">
        <f>IF(ISNA(MATCH(ROW()-1,'3 - Tuotannontekijät'!$A$4:$A$104,0)),"",INDEX('3 - Tuotannontekijät'!$B$4:$B$104,MATCH(ROW()-1,'3 - Tuotannontekijät'!$A$4:$A$104,0)))</f>
        <v/>
      </c>
      <c r="B76" s="47" t="str">
        <f>IF(ISNA(MATCH(ROW()-1,'3 - Tuotannontekijät'!$A$4:$A$104,0)),"",INDEX('3 - Tuotannontekijät'!$C$4:$C$104,MATCH(ROW()-1,'3 - Tuotannontekijät'!$A$4:$A$104,0)))</f>
        <v/>
      </c>
      <c r="C76" s="33" t="str">
        <f>IF(ISNA(MATCH(ROW()-1,'3 - Tuotannontekijät'!$A$4:$A$104,0)),"",INDEX('3 - Tuotannontekijät'!$E$4:$E$104,MATCH(ROW()-1,'3 - Tuotannontekijät'!$A$4:$A$104,0)))</f>
        <v/>
      </c>
      <c r="D76" s="33" t="str">
        <f>IF(ISNA(MATCH(ROW()-1,'3 - Tuotannontekijät'!$A$4:$A$104,0)),"",INDEX('3 - Tuotannontekijät'!$F$4:$F$104,MATCH(ROW()-1,'3 - Tuotannontekijät'!$A$4:$A$104,0)))</f>
        <v/>
      </c>
      <c r="E76" s="23" t="str">
        <f>IF(ISNA(MATCH(ROW()-1,'3 - Tuotannontekijät'!$A$4:$A$104,0)),"",INDEX('3 - Tuotannontekijät'!$AE$4:$AE$104,MATCH(ROW()-1,'3 - Tuotannontekijät'!$A$4:$A$24,0)))</f>
        <v/>
      </c>
      <c r="F76" s="3" t="str">
        <f>IF(ISNUMBER(E76),IF(E76&gt;'1 - Luokittelu ja raportti'!$E$27,'1 - Luokittelu ja raportti'!$C$27,IF(E76&gt;'1 - Luokittelu ja raportti'!$E$31,'1 - Luokittelu ja raportti'!$C$31,IF(E76&gt;'1 - Luokittelu ja raportti'!$E$36,'1 - Luokittelu ja raportti'!$C$36,""))),"")</f>
        <v/>
      </c>
      <c r="G76" s="34"/>
    </row>
    <row r="77" spans="1:7" x14ac:dyDescent="0.3">
      <c r="A77" s="2" t="str">
        <f>IF(ISNA(MATCH(ROW()-1,'3 - Tuotannontekijät'!$A$4:$A$104,0)),"",INDEX('3 - Tuotannontekijät'!$B$4:$B$104,MATCH(ROW()-1,'3 - Tuotannontekijät'!$A$4:$A$104,0)))</f>
        <v/>
      </c>
      <c r="B77" s="47" t="str">
        <f>IF(ISNA(MATCH(ROW()-1,'3 - Tuotannontekijät'!$A$4:$A$104,0)),"",INDEX('3 - Tuotannontekijät'!$C$4:$C$104,MATCH(ROW()-1,'3 - Tuotannontekijät'!$A$4:$A$104,0)))</f>
        <v/>
      </c>
      <c r="C77" s="33" t="str">
        <f>IF(ISNA(MATCH(ROW()-1,'3 - Tuotannontekijät'!$A$4:$A$104,0)),"",INDEX('3 - Tuotannontekijät'!$E$4:$E$104,MATCH(ROW()-1,'3 - Tuotannontekijät'!$A$4:$A$104,0)))</f>
        <v/>
      </c>
      <c r="D77" s="33" t="str">
        <f>IF(ISNA(MATCH(ROW()-1,'3 - Tuotannontekijät'!$A$4:$A$104,0)),"",INDEX('3 - Tuotannontekijät'!$F$4:$F$104,MATCH(ROW()-1,'3 - Tuotannontekijät'!$A$4:$A$104,0)))</f>
        <v/>
      </c>
      <c r="E77" s="23" t="str">
        <f>IF(ISNA(MATCH(ROW()-1,'3 - Tuotannontekijät'!$A$4:$A$104,0)),"",INDEX('3 - Tuotannontekijät'!$AE$4:$AE$104,MATCH(ROW()-1,'3 - Tuotannontekijät'!$A$4:$A$24,0)))</f>
        <v/>
      </c>
      <c r="F77" s="3" t="str">
        <f>IF(ISNUMBER(E77),IF(E77&gt;'1 - Luokittelu ja raportti'!$E$27,'1 - Luokittelu ja raportti'!$C$27,IF(E77&gt;'1 - Luokittelu ja raportti'!$E$31,'1 - Luokittelu ja raportti'!$C$31,IF(E77&gt;'1 - Luokittelu ja raportti'!$E$36,'1 - Luokittelu ja raportti'!$C$36,""))),"")</f>
        <v/>
      </c>
      <c r="G77" s="34"/>
    </row>
    <row r="78" spans="1:7" x14ac:dyDescent="0.3">
      <c r="A78" s="2" t="str">
        <f>IF(ISNA(MATCH(ROW()-1,'3 - Tuotannontekijät'!$A$4:$A$104,0)),"",INDEX('3 - Tuotannontekijät'!$B$4:$B$104,MATCH(ROW()-1,'3 - Tuotannontekijät'!$A$4:$A$104,0)))</f>
        <v/>
      </c>
      <c r="B78" s="47" t="str">
        <f>IF(ISNA(MATCH(ROW()-1,'3 - Tuotannontekijät'!$A$4:$A$104,0)),"",INDEX('3 - Tuotannontekijät'!$C$4:$C$104,MATCH(ROW()-1,'3 - Tuotannontekijät'!$A$4:$A$104,0)))</f>
        <v/>
      </c>
      <c r="C78" s="33" t="str">
        <f>IF(ISNA(MATCH(ROW()-1,'3 - Tuotannontekijät'!$A$4:$A$104,0)),"",INDEX('3 - Tuotannontekijät'!$E$4:$E$104,MATCH(ROW()-1,'3 - Tuotannontekijät'!$A$4:$A$104,0)))</f>
        <v/>
      </c>
      <c r="D78" s="33" t="str">
        <f>IF(ISNA(MATCH(ROW()-1,'3 - Tuotannontekijät'!$A$4:$A$104,0)),"",INDEX('3 - Tuotannontekijät'!$F$4:$F$104,MATCH(ROW()-1,'3 - Tuotannontekijät'!$A$4:$A$104,0)))</f>
        <v/>
      </c>
      <c r="E78" s="23" t="str">
        <f>IF(ISNA(MATCH(ROW()-1,'3 - Tuotannontekijät'!$A$4:$A$104,0)),"",INDEX('3 - Tuotannontekijät'!$AE$4:$AE$104,MATCH(ROW()-1,'3 - Tuotannontekijät'!$A$4:$A$24,0)))</f>
        <v/>
      </c>
      <c r="F78" s="3" t="str">
        <f>IF(ISNUMBER(E78),IF(E78&gt;'1 - Luokittelu ja raportti'!$E$27,'1 - Luokittelu ja raportti'!$C$27,IF(E78&gt;'1 - Luokittelu ja raportti'!$E$31,'1 - Luokittelu ja raportti'!$C$31,IF(E78&gt;'1 - Luokittelu ja raportti'!$E$36,'1 - Luokittelu ja raportti'!$C$36,""))),"")</f>
        <v/>
      </c>
      <c r="G78" s="34"/>
    </row>
    <row r="79" spans="1:7" x14ac:dyDescent="0.3">
      <c r="A79" s="2" t="str">
        <f>IF(ISNA(MATCH(ROW()-1,'3 - Tuotannontekijät'!$A$4:$A$104,0)),"",INDEX('3 - Tuotannontekijät'!$B$4:$B$104,MATCH(ROW()-1,'3 - Tuotannontekijät'!$A$4:$A$104,0)))</f>
        <v/>
      </c>
      <c r="B79" s="47" t="str">
        <f>IF(ISNA(MATCH(ROW()-1,'3 - Tuotannontekijät'!$A$4:$A$104,0)),"",INDEX('3 - Tuotannontekijät'!$C$4:$C$104,MATCH(ROW()-1,'3 - Tuotannontekijät'!$A$4:$A$104,0)))</f>
        <v/>
      </c>
      <c r="C79" s="33" t="str">
        <f>IF(ISNA(MATCH(ROW()-1,'3 - Tuotannontekijät'!$A$4:$A$104,0)),"",INDEX('3 - Tuotannontekijät'!$E$4:$E$104,MATCH(ROW()-1,'3 - Tuotannontekijät'!$A$4:$A$104,0)))</f>
        <v/>
      </c>
      <c r="D79" s="33" t="str">
        <f>IF(ISNA(MATCH(ROW()-1,'3 - Tuotannontekijät'!$A$4:$A$104,0)),"",INDEX('3 - Tuotannontekijät'!$F$4:$F$104,MATCH(ROW()-1,'3 - Tuotannontekijät'!$A$4:$A$104,0)))</f>
        <v/>
      </c>
      <c r="E79" s="23" t="str">
        <f>IF(ISNA(MATCH(ROW()-1,'3 - Tuotannontekijät'!$A$4:$A$104,0)),"",INDEX('3 - Tuotannontekijät'!$AE$4:$AE$104,MATCH(ROW()-1,'3 - Tuotannontekijät'!$A$4:$A$24,0)))</f>
        <v/>
      </c>
      <c r="F79" s="3" t="str">
        <f>IF(ISNUMBER(E79),IF(E79&gt;'1 - Luokittelu ja raportti'!$E$27,'1 - Luokittelu ja raportti'!$C$27,IF(E79&gt;'1 - Luokittelu ja raportti'!$E$31,'1 - Luokittelu ja raportti'!$C$31,IF(E79&gt;'1 - Luokittelu ja raportti'!$E$36,'1 - Luokittelu ja raportti'!$C$36,""))),"")</f>
        <v/>
      </c>
      <c r="G79" s="34"/>
    </row>
    <row r="80" spans="1:7" x14ac:dyDescent="0.3">
      <c r="A80" s="2" t="str">
        <f>IF(ISNA(MATCH(ROW()-1,'3 - Tuotannontekijät'!$A$4:$A$104,0)),"",INDEX('3 - Tuotannontekijät'!$B$4:$B$104,MATCH(ROW()-1,'3 - Tuotannontekijät'!$A$4:$A$104,0)))</f>
        <v/>
      </c>
      <c r="B80" s="47" t="str">
        <f>IF(ISNA(MATCH(ROW()-1,'3 - Tuotannontekijät'!$A$4:$A$104,0)),"",INDEX('3 - Tuotannontekijät'!$C$4:$C$104,MATCH(ROW()-1,'3 - Tuotannontekijät'!$A$4:$A$104,0)))</f>
        <v/>
      </c>
      <c r="C80" s="33" t="str">
        <f>IF(ISNA(MATCH(ROW()-1,'3 - Tuotannontekijät'!$A$4:$A$104,0)),"",INDEX('3 - Tuotannontekijät'!$E$4:$E$104,MATCH(ROW()-1,'3 - Tuotannontekijät'!$A$4:$A$104,0)))</f>
        <v/>
      </c>
      <c r="D80" s="33" t="str">
        <f>IF(ISNA(MATCH(ROW()-1,'3 - Tuotannontekijät'!$A$4:$A$104,0)),"",INDEX('3 - Tuotannontekijät'!$F$4:$F$104,MATCH(ROW()-1,'3 - Tuotannontekijät'!$A$4:$A$104,0)))</f>
        <v/>
      </c>
      <c r="E80" s="23" t="str">
        <f>IF(ISNA(MATCH(ROW()-1,'3 - Tuotannontekijät'!$A$4:$A$104,0)),"",INDEX('3 - Tuotannontekijät'!$AE$4:$AE$104,MATCH(ROW()-1,'3 - Tuotannontekijät'!$A$4:$A$24,0)))</f>
        <v/>
      </c>
      <c r="F80" s="3" t="str">
        <f>IF(ISNUMBER(E80),IF(E80&gt;'1 - Luokittelu ja raportti'!$E$27,'1 - Luokittelu ja raportti'!$C$27,IF(E80&gt;'1 - Luokittelu ja raportti'!$E$31,'1 - Luokittelu ja raportti'!$C$31,IF(E80&gt;'1 - Luokittelu ja raportti'!$E$36,'1 - Luokittelu ja raportti'!$C$36,""))),"")</f>
        <v/>
      </c>
      <c r="G80" s="34"/>
    </row>
    <row r="81" spans="1:7" x14ac:dyDescent="0.3">
      <c r="A81" s="2" t="str">
        <f>IF(ISNA(MATCH(ROW()-1,'3 - Tuotannontekijät'!$A$4:$A$104,0)),"",INDEX('3 - Tuotannontekijät'!$B$4:$B$104,MATCH(ROW()-1,'3 - Tuotannontekijät'!$A$4:$A$104,0)))</f>
        <v/>
      </c>
      <c r="B81" s="47" t="str">
        <f>IF(ISNA(MATCH(ROW()-1,'3 - Tuotannontekijät'!$A$4:$A$104,0)),"",INDEX('3 - Tuotannontekijät'!$C$4:$C$104,MATCH(ROW()-1,'3 - Tuotannontekijät'!$A$4:$A$104,0)))</f>
        <v/>
      </c>
      <c r="C81" s="33" t="str">
        <f>IF(ISNA(MATCH(ROW()-1,'3 - Tuotannontekijät'!$A$4:$A$104,0)),"",INDEX('3 - Tuotannontekijät'!$E$4:$E$104,MATCH(ROW()-1,'3 - Tuotannontekijät'!$A$4:$A$104,0)))</f>
        <v/>
      </c>
      <c r="D81" s="33" t="str">
        <f>IF(ISNA(MATCH(ROW()-1,'3 - Tuotannontekijät'!$A$4:$A$104,0)),"",INDEX('3 - Tuotannontekijät'!$F$4:$F$104,MATCH(ROW()-1,'3 - Tuotannontekijät'!$A$4:$A$104,0)))</f>
        <v/>
      </c>
      <c r="E81" s="23" t="str">
        <f>IF(ISNA(MATCH(ROW()-1,'3 - Tuotannontekijät'!$A$4:$A$104,0)),"",INDEX('3 - Tuotannontekijät'!$AE$4:$AE$104,MATCH(ROW()-1,'3 - Tuotannontekijät'!$A$4:$A$24,0)))</f>
        <v/>
      </c>
      <c r="F81" s="3" t="str">
        <f>IF(ISNUMBER(E81),IF(E81&gt;'1 - Luokittelu ja raportti'!$E$27,'1 - Luokittelu ja raportti'!$C$27,IF(E81&gt;'1 - Luokittelu ja raportti'!$E$31,'1 - Luokittelu ja raportti'!$C$31,IF(E81&gt;'1 - Luokittelu ja raportti'!$E$36,'1 - Luokittelu ja raportti'!$C$36,""))),"")</f>
        <v/>
      </c>
      <c r="G81" s="34"/>
    </row>
    <row r="82" spans="1:7" x14ac:dyDescent="0.3">
      <c r="A82" s="2" t="str">
        <f>IF(ISNA(MATCH(ROW()-1,'3 - Tuotannontekijät'!$A$4:$A$104,0)),"",INDEX('3 - Tuotannontekijät'!$B$4:$B$104,MATCH(ROW()-1,'3 - Tuotannontekijät'!$A$4:$A$104,0)))</f>
        <v/>
      </c>
      <c r="B82" s="47" t="str">
        <f>IF(ISNA(MATCH(ROW()-1,'3 - Tuotannontekijät'!$A$4:$A$104,0)),"",INDEX('3 - Tuotannontekijät'!$C$4:$C$104,MATCH(ROW()-1,'3 - Tuotannontekijät'!$A$4:$A$104,0)))</f>
        <v/>
      </c>
      <c r="C82" s="33" t="str">
        <f>IF(ISNA(MATCH(ROW()-1,'3 - Tuotannontekijät'!$A$4:$A$104,0)),"",INDEX('3 - Tuotannontekijät'!$E$4:$E$104,MATCH(ROW()-1,'3 - Tuotannontekijät'!$A$4:$A$104,0)))</f>
        <v/>
      </c>
      <c r="D82" s="33" t="str">
        <f>IF(ISNA(MATCH(ROW()-1,'3 - Tuotannontekijät'!$A$4:$A$104,0)),"",INDEX('3 - Tuotannontekijät'!$F$4:$F$104,MATCH(ROW()-1,'3 - Tuotannontekijät'!$A$4:$A$104,0)))</f>
        <v/>
      </c>
      <c r="E82" s="23" t="str">
        <f>IF(ISNA(MATCH(ROW()-1,'3 - Tuotannontekijät'!$A$4:$A$104,0)),"",INDEX('3 - Tuotannontekijät'!$AE$4:$AE$104,MATCH(ROW()-1,'3 - Tuotannontekijät'!$A$4:$A$24,0)))</f>
        <v/>
      </c>
      <c r="F82" s="3" t="str">
        <f>IF(ISNUMBER(E82),IF(E82&gt;'1 - Luokittelu ja raportti'!$E$27,'1 - Luokittelu ja raportti'!$C$27,IF(E82&gt;'1 - Luokittelu ja raportti'!$E$31,'1 - Luokittelu ja raportti'!$C$31,IF(E82&gt;'1 - Luokittelu ja raportti'!$E$36,'1 - Luokittelu ja raportti'!$C$36,""))),"")</f>
        <v/>
      </c>
      <c r="G82" s="34"/>
    </row>
    <row r="83" spans="1:7" x14ac:dyDescent="0.3">
      <c r="A83" s="2" t="str">
        <f>IF(ISNA(MATCH(ROW()-1,'3 - Tuotannontekijät'!$A$4:$A$104,0)),"",INDEX('3 - Tuotannontekijät'!$B$4:$B$104,MATCH(ROW()-1,'3 - Tuotannontekijät'!$A$4:$A$104,0)))</f>
        <v/>
      </c>
      <c r="B83" s="47" t="str">
        <f>IF(ISNA(MATCH(ROW()-1,'3 - Tuotannontekijät'!$A$4:$A$104,0)),"",INDEX('3 - Tuotannontekijät'!$C$4:$C$104,MATCH(ROW()-1,'3 - Tuotannontekijät'!$A$4:$A$104,0)))</f>
        <v/>
      </c>
      <c r="C83" s="33" t="str">
        <f>IF(ISNA(MATCH(ROW()-1,'3 - Tuotannontekijät'!$A$4:$A$104,0)),"",INDEX('3 - Tuotannontekijät'!$E$4:$E$104,MATCH(ROW()-1,'3 - Tuotannontekijät'!$A$4:$A$104,0)))</f>
        <v/>
      </c>
      <c r="D83" s="33" t="str">
        <f>IF(ISNA(MATCH(ROW()-1,'3 - Tuotannontekijät'!$A$4:$A$104,0)),"",INDEX('3 - Tuotannontekijät'!$F$4:$F$104,MATCH(ROW()-1,'3 - Tuotannontekijät'!$A$4:$A$104,0)))</f>
        <v/>
      </c>
      <c r="E83" s="23" t="str">
        <f>IF(ISNA(MATCH(ROW()-1,'3 - Tuotannontekijät'!$A$4:$A$104,0)),"",INDEX('3 - Tuotannontekijät'!$AE$4:$AE$104,MATCH(ROW()-1,'3 - Tuotannontekijät'!$A$4:$A$24,0)))</f>
        <v/>
      </c>
      <c r="F83" s="3" t="str">
        <f>IF(ISNUMBER(E83),IF(E83&gt;'1 - Luokittelu ja raportti'!$E$27,'1 - Luokittelu ja raportti'!$C$27,IF(E83&gt;'1 - Luokittelu ja raportti'!$E$31,'1 - Luokittelu ja raportti'!$C$31,IF(E83&gt;'1 - Luokittelu ja raportti'!$E$36,'1 - Luokittelu ja raportti'!$C$36,""))),"")</f>
        <v/>
      </c>
      <c r="G83" s="34"/>
    </row>
    <row r="84" spans="1:7" x14ac:dyDescent="0.3">
      <c r="A84" s="2" t="str">
        <f>IF(ISNA(MATCH(ROW()-1,'3 - Tuotannontekijät'!$A$4:$A$104,0)),"",INDEX('3 - Tuotannontekijät'!$B$4:$B$104,MATCH(ROW()-1,'3 - Tuotannontekijät'!$A$4:$A$104,0)))</f>
        <v/>
      </c>
      <c r="B84" s="47" t="str">
        <f>IF(ISNA(MATCH(ROW()-1,'3 - Tuotannontekijät'!$A$4:$A$104,0)),"",INDEX('3 - Tuotannontekijät'!$C$4:$C$104,MATCH(ROW()-1,'3 - Tuotannontekijät'!$A$4:$A$104,0)))</f>
        <v/>
      </c>
      <c r="C84" s="33" t="str">
        <f>IF(ISNA(MATCH(ROW()-1,'3 - Tuotannontekijät'!$A$4:$A$104,0)),"",INDEX('3 - Tuotannontekijät'!$E$4:$E$104,MATCH(ROW()-1,'3 - Tuotannontekijät'!$A$4:$A$104,0)))</f>
        <v/>
      </c>
      <c r="D84" s="33" t="str">
        <f>IF(ISNA(MATCH(ROW()-1,'3 - Tuotannontekijät'!$A$4:$A$104,0)),"",INDEX('3 - Tuotannontekijät'!$F$4:$F$104,MATCH(ROW()-1,'3 - Tuotannontekijät'!$A$4:$A$104,0)))</f>
        <v/>
      </c>
      <c r="E84" s="23" t="str">
        <f>IF(ISNA(MATCH(ROW()-1,'3 - Tuotannontekijät'!$A$4:$A$104,0)),"",INDEX('3 - Tuotannontekijät'!$AE$4:$AE$104,MATCH(ROW()-1,'3 - Tuotannontekijät'!$A$4:$A$24,0)))</f>
        <v/>
      </c>
      <c r="F84" s="3" t="str">
        <f>IF(ISNUMBER(E84),IF(E84&gt;'1 - Luokittelu ja raportti'!$E$27,'1 - Luokittelu ja raportti'!$C$27,IF(E84&gt;'1 - Luokittelu ja raportti'!$E$31,'1 - Luokittelu ja raportti'!$C$31,IF(E84&gt;'1 - Luokittelu ja raportti'!$E$36,'1 - Luokittelu ja raportti'!$C$36,""))),"")</f>
        <v/>
      </c>
      <c r="G84" s="34"/>
    </row>
    <row r="85" spans="1:7" x14ac:dyDescent="0.3">
      <c r="A85" s="2" t="str">
        <f>IF(ISNA(MATCH(ROW()-1,'3 - Tuotannontekijät'!$A$4:$A$104,0)),"",INDEX('3 - Tuotannontekijät'!$B$4:$B$104,MATCH(ROW()-1,'3 - Tuotannontekijät'!$A$4:$A$104,0)))</f>
        <v/>
      </c>
      <c r="B85" s="47" t="str">
        <f>IF(ISNA(MATCH(ROW()-1,'3 - Tuotannontekijät'!$A$4:$A$104,0)),"",INDEX('3 - Tuotannontekijät'!$C$4:$C$104,MATCH(ROW()-1,'3 - Tuotannontekijät'!$A$4:$A$104,0)))</f>
        <v/>
      </c>
      <c r="C85" s="33" t="str">
        <f>IF(ISNA(MATCH(ROW()-1,'3 - Tuotannontekijät'!$A$4:$A$104,0)),"",INDEX('3 - Tuotannontekijät'!$E$4:$E$104,MATCH(ROW()-1,'3 - Tuotannontekijät'!$A$4:$A$104,0)))</f>
        <v/>
      </c>
      <c r="D85" s="33" t="str">
        <f>IF(ISNA(MATCH(ROW()-1,'3 - Tuotannontekijät'!$A$4:$A$104,0)),"",INDEX('3 - Tuotannontekijät'!$F$4:$F$104,MATCH(ROW()-1,'3 - Tuotannontekijät'!$A$4:$A$104,0)))</f>
        <v/>
      </c>
      <c r="E85" s="23" t="str">
        <f>IF(ISNA(MATCH(ROW()-1,'3 - Tuotannontekijät'!$A$4:$A$104,0)),"",INDEX('3 - Tuotannontekijät'!$AE$4:$AE$104,MATCH(ROW()-1,'3 - Tuotannontekijät'!$A$4:$A$24,0)))</f>
        <v/>
      </c>
      <c r="F85" s="3" t="str">
        <f>IF(ISNUMBER(E85),IF(E85&gt;'1 - Luokittelu ja raportti'!$E$27,'1 - Luokittelu ja raportti'!$C$27,IF(E85&gt;'1 - Luokittelu ja raportti'!$E$31,'1 - Luokittelu ja raportti'!$C$31,IF(E85&gt;'1 - Luokittelu ja raportti'!$E$36,'1 - Luokittelu ja raportti'!$C$36,""))),"")</f>
        <v/>
      </c>
      <c r="G85" s="34"/>
    </row>
    <row r="86" spans="1:7" x14ac:dyDescent="0.3">
      <c r="A86" s="2" t="str">
        <f>IF(ISNA(MATCH(ROW()-1,'3 - Tuotannontekijät'!$A$4:$A$104,0)),"",INDEX('3 - Tuotannontekijät'!$B$4:$B$104,MATCH(ROW()-1,'3 - Tuotannontekijät'!$A$4:$A$104,0)))</f>
        <v/>
      </c>
      <c r="B86" s="47" t="str">
        <f>IF(ISNA(MATCH(ROW()-1,'3 - Tuotannontekijät'!$A$4:$A$104,0)),"",INDEX('3 - Tuotannontekijät'!$C$4:$C$104,MATCH(ROW()-1,'3 - Tuotannontekijät'!$A$4:$A$104,0)))</f>
        <v/>
      </c>
      <c r="C86" s="33" t="str">
        <f>IF(ISNA(MATCH(ROW()-1,'3 - Tuotannontekijät'!$A$4:$A$104,0)),"",INDEX('3 - Tuotannontekijät'!$E$4:$E$104,MATCH(ROW()-1,'3 - Tuotannontekijät'!$A$4:$A$104,0)))</f>
        <v/>
      </c>
      <c r="D86" s="33" t="str">
        <f>IF(ISNA(MATCH(ROW()-1,'3 - Tuotannontekijät'!$A$4:$A$104,0)),"",INDEX('3 - Tuotannontekijät'!$F$4:$F$104,MATCH(ROW()-1,'3 - Tuotannontekijät'!$A$4:$A$104,0)))</f>
        <v/>
      </c>
      <c r="E86" s="23" t="str">
        <f>IF(ISNA(MATCH(ROW()-1,'3 - Tuotannontekijät'!$A$4:$A$104,0)),"",INDEX('3 - Tuotannontekijät'!$AE$4:$AE$104,MATCH(ROW()-1,'3 - Tuotannontekijät'!$A$4:$A$24,0)))</f>
        <v/>
      </c>
      <c r="F86" s="3" t="str">
        <f>IF(ISNUMBER(E86),IF(E86&gt;'1 - Luokittelu ja raportti'!$E$27,'1 - Luokittelu ja raportti'!$C$27,IF(E86&gt;'1 - Luokittelu ja raportti'!$E$31,'1 - Luokittelu ja raportti'!$C$31,IF(E86&gt;'1 - Luokittelu ja raportti'!$E$36,'1 - Luokittelu ja raportti'!$C$36,""))),"")</f>
        <v/>
      </c>
      <c r="G86" s="34"/>
    </row>
    <row r="87" spans="1:7" x14ac:dyDescent="0.3">
      <c r="A87" s="2" t="str">
        <f>IF(ISNA(MATCH(ROW()-1,'3 - Tuotannontekijät'!$A$4:$A$104,0)),"",INDEX('3 - Tuotannontekijät'!$B$4:$B$104,MATCH(ROW()-1,'3 - Tuotannontekijät'!$A$4:$A$104,0)))</f>
        <v/>
      </c>
      <c r="B87" s="47" t="str">
        <f>IF(ISNA(MATCH(ROW()-1,'3 - Tuotannontekijät'!$A$4:$A$104,0)),"",INDEX('3 - Tuotannontekijät'!$C$4:$C$104,MATCH(ROW()-1,'3 - Tuotannontekijät'!$A$4:$A$104,0)))</f>
        <v/>
      </c>
      <c r="C87" s="33" t="str">
        <f>IF(ISNA(MATCH(ROW()-1,'3 - Tuotannontekijät'!$A$4:$A$104,0)),"",INDEX('3 - Tuotannontekijät'!$E$4:$E$104,MATCH(ROW()-1,'3 - Tuotannontekijät'!$A$4:$A$104,0)))</f>
        <v/>
      </c>
      <c r="D87" s="33" t="str">
        <f>IF(ISNA(MATCH(ROW()-1,'3 - Tuotannontekijät'!$A$4:$A$104,0)),"",INDEX('3 - Tuotannontekijät'!$F$4:$F$104,MATCH(ROW()-1,'3 - Tuotannontekijät'!$A$4:$A$104,0)))</f>
        <v/>
      </c>
      <c r="E87" s="23" t="str">
        <f>IF(ISNA(MATCH(ROW()-1,'3 - Tuotannontekijät'!$A$4:$A$104,0)),"",INDEX('3 - Tuotannontekijät'!$AE$4:$AE$104,MATCH(ROW()-1,'3 - Tuotannontekijät'!$A$4:$A$24,0)))</f>
        <v/>
      </c>
      <c r="F87" s="3" t="str">
        <f>IF(ISNUMBER(E87),IF(E87&gt;'1 - Luokittelu ja raportti'!$E$27,'1 - Luokittelu ja raportti'!$C$27,IF(E87&gt;'1 - Luokittelu ja raportti'!$E$31,'1 - Luokittelu ja raportti'!$C$31,IF(E87&gt;'1 - Luokittelu ja raportti'!$E$36,'1 - Luokittelu ja raportti'!$C$36,""))),"")</f>
        <v/>
      </c>
      <c r="G87" s="34"/>
    </row>
    <row r="88" spans="1:7" x14ac:dyDescent="0.3">
      <c r="A88" s="2" t="str">
        <f>IF(ISNA(MATCH(ROW()-1,'3 - Tuotannontekijät'!$A$4:$A$104,0)),"",INDEX('3 - Tuotannontekijät'!$B$4:$B$104,MATCH(ROW()-1,'3 - Tuotannontekijät'!$A$4:$A$104,0)))</f>
        <v/>
      </c>
      <c r="B88" s="47" t="str">
        <f>IF(ISNA(MATCH(ROW()-1,'3 - Tuotannontekijät'!$A$4:$A$104,0)),"",INDEX('3 - Tuotannontekijät'!$C$4:$C$104,MATCH(ROW()-1,'3 - Tuotannontekijät'!$A$4:$A$104,0)))</f>
        <v/>
      </c>
      <c r="C88" s="33" t="str">
        <f>IF(ISNA(MATCH(ROW()-1,'3 - Tuotannontekijät'!$A$4:$A$104,0)),"",INDEX('3 - Tuotannontekijät'!$E$4:$E$104,MATCH(ROW()-1,'3 - Tuotannontekijät'!$A$4:$A$104,0)))</f>
        <v/>
      </c>
      <c r="D88" s="33" t="str">
        <f>IF(ISNA(MATCH(ROW()-1,'3 - Tuotannontekijät'!$A$4:$A$104,0)),"",INDEX('3 - Tuotannontekijät'!$F$4:$F$104,MATCH(ROW()-1,'3 - Tuotannontekijät'!$A$4:$A$104,0)))</f>
        <v/>
      </c>
      <c r="E88" s="23" t="str">
        <f>IF(ISNA(MATCH(ROW()-1,'3 - Tuotannontekijät'!$A$4:$A$104,0)),"",INDEX('3 - Tuotannontekijät'!$AE$4:$AE$104,MATCH(ROW()-1,'3 - Tuotannontekijät'!$A$4:$A$24,0)))</f>
        <v/>
      </c>
      <c r="F88" s="3" t="str">
        <f>IF(ISNUMBER(E88),IF(E88&gt;'1 - Luokittelu ja raportti'!$E$27,'1 - Luokittelu ja raportti'!$C$27,IF(E88&gt;'1 - Luokittelu ja raportti'!$E$31,'1 - Luokittelu ja raportti'!$C$31,IF(E88&gt;'1 - Luokittelu ja raportti'!$E$36,'1 - Luokittelu ja raportti'!$C$36,""))),"")</f>
        <v/>
      </c>
      <c r="G88" s="34"/>
    </row>
    <row r="89" spans="1:7" x14ac:dyDescent="0.3">
      <c r="A89" s="2" t="str">
        <f>IF(ISNA(MATCH(ROW()-1,'3 - Tuotannontekijät'!$A$4:$A$104,0)),"",INDEX('3 - Tuotannontekijät'!$B$4:$B$104,MATCH(ROW()-1,'3 - Tuotannontekijät'!$A$4:$A$104,0)))</f>
        <v/>
      </c>
      <c r="B89" s="47" t="str">
        <f>IF(ISNA(MATCH(ROW()-1,'3 - Tuotannontekijät'!$A$4:$A$104,0)),"",INDEX('3 - Tuotannontekijät'!$C$4:$C$104,MATCH(ROW()-1,'3 - Tuotannontekijät'!$A$4:$A$104,0)))</f>
        <v/>
      </c>
      <c r="C89" s="33" t="str">
        <f>IF(ISNA(MATCH(ROW()-1,'3 - Tuotannontekijät'!$A$4:$A$104,0)),"",INDEX('3 - Tuotannontekijät'!$E$4:$E$104,MATCH(ROW()-1,'3 - Tuotannontekijät'!$A$4:$A$104,0)))</f>
        <v/>
      </c>
      <c r="D89" s="33" t="str">
        <f>IF(ISNA(MATCH(ROW()-1,'3 - Tuotannontekijät'!$A$4:$A$104,0)),"",INDEX('3 - Tuotannontekijät'!$F$4:$F$104,MATCH(ROW()-1,'3 - Tuotannontekijät'!$A$4:$A$104,0)))</f>
        <v/>
      </c>
      <c r="E89" s="23" t="str">
        <f>IF(ISNA(MATCH(ROW()-1,'3 - Tuotannontekijät'!$A$4:$A$104,0)),"",INDEX('3 - Tuotannontekijät'!$AE$4:$AE$104,MATCH(ROW()-1,'3 - Tuotannontekijät'!$A$4:$A$24,0)))</f>
        <v/>
      </c>
      <c r="F89" s="3" t="str">
        <f>IF(ISNUMBER(E89),IF(E89&gt;'1 - Luokittelu ja raportti'!$E$27,'1 - Luokittelu ja raportti'!$C$27,IF(E89&gt;'1 - Luokittelu ja raportti'!$E$31,'1 - Luokittelu ja raportti'!$C$31,IF(E89&gt;'1 - Luokittelu ja raportti'!$E$36,'1 - Luokittelu ja raportti'!$C$36,""))),"")</f>
        <v/>
      </c>
      <c r="G89" s="34"/>
    </row>
    <row r="90" spans="1:7" x14ac:dyDescent="0.3">
      <c r="A90" s="2" t="str">
        <f>IF(ISNA(MATCH(ROW()-1,'3 - Tuotannontekijät'!$A$4:$A$104,0)),"",INDEX('3 - Tuotannontekijät'!$B$4:$B$104,MATCH(ROW()-1,'3 - Tuotannontekijät'!$A$4:$A$104,0)))</f>
        <v/>
      </c>
      <c r="B90" s="47" t="str">
        <f>IF(ISNA(MATCH(ROW()-1,'3 - Tuotannontekijät'!$A$4:$A$104,0)),"",INDEX('3 - Tuotannontekijät'!$C$4:$C$104,MATCH(ROW()-1,'3 - Tuotannontekijät'!$A$4:$A$104,0)))</f>
        <v/>
      </c>
      <c r="C90" s="33" t="str">
        <f>IF(ISNA(MATCH(ROW()-1,'3 - Tuotannontekijät'!$A$4:$A$104,0)),"",INDEX('3 - Tuotannontekijät'!$E$4:$E$104,MATCH(ROW()-1,'3 - Tuotannontekijät'!$A$4:$A$104,0)))</f>
        <v/>
      </c>
      <c r="D90" s="33" t="str">
        <f>IF(ISNA(MATCH(ROW()-1,'3 - Tuotannontekijät'!$A$4:$A$104,0)),"",INDEX('3 - Tuotannontekijät'!$F$4:$F$104,MATCH(ROW()-1,'3 - Tuotannontekijät'!$A$4:$A$104,0)))</f>
        <v/>
      </c>
      <c r="E90" s="23" t="str">
        <f>IF(ISNA(MATCH(ROW()-1,'3 - Tuotannontekijät'!$A$4:$A$104,0)),"",INDEX('3 - Tuotannontekijät'!$AE$4:$AE$104,MATCH(ROW()-1,'3 - Tuotannontekijät'!$A$4:$A$24,0)))</f>
        <v/>
      </c>
      <c r="F90" s="3" t="str">
        <f>IF(ISNUMBER(E90),IF(E90&gt;'1 - Luokittelu ja raportti'!$E$27,'1 - Luokittelu ja raportti'!$C$27,IF(E90&gt;'1 - Luokittelu ja raportti'!$E$31,'1 - Luokittelu ja raportti'!$C$31,IF(E90&gt;'1 - Luokittelu ja raportti'!$E$36,'1 - Luokittelu ja raportti'!$C$36,""))),"")</f>
        <v/>
      </c>
      <c r="G90" s="34"/>
    </row>
    <row r="91" spans="1:7" x14ac:dyDescent="0.3">
      <c r="A91" s="2" t="str">
        <f>IF(ISNA(MATCH(ROW()-1,'3 - Tuotannontekijät'!$A$4:$A$104,0)),"",INDEX('3 - Tuotannontekijät'!$B$4:$B$104,MATCH(ROW()-1,'3 - Tuotannontekijät'!$A$4:$A$104,0)))</f>
        <v/>
      </c>
      <c r="B91" s="47" t="str">
        <f>IF(ISNA(MATCH(ROW()-1,'3 - Tuotannontekijät'!$A$4:$A$104,0)),"",INDEX('3 - Tuotannontekijät'!$C$4:$C$104,MATCH(ROW()-1,'3 - Tuotannontekijät'!$A$4:$A$104,0)))</f>
        <v/>
      </c>
      <c r="C91" s="33" t="str">
        <f>IF(ISNA(MATCH(ROW()-1,'3 - Tuotannontekijät'!$A$4:$A$104,0)),"",INDEX('3 - Tuotannontekijät'!$E$4:$E$104,MATCH(ROW()-1,'3 - Tuotannontekijät'!$A$4:$A$104,0)))</f>
        <v/>
      </c>
      <c r="D91" s="33" t="str">
        <f>IF(ISNA(MATCH(ROW()-1,'3 - Tuotannontekijät'!$A$4:$A$104,0)),"",INDEX('3 - Tuotannontekijät'!$F$4:$F$104,MATCH(ROW()-1,'3 - Tuotannontekijät'!$A$4:$A$104,0)))</f>
        <v/>
      </c>
      <c r="E91" s="23" t="str">
        <f>IF(ISNA(MATCH(ROW()-1,'3 - Tuotannontekijät'!$A$4:$A$104,0)),"",INDEX('3 - Tuotannontekijät'!$AE$4:$AE$104,MATCH(ROW()-1,'3 - Tuotannontekijät'!$A$4:$A$24,0)))</f>
        <v/>
      </c>
      <c r="F91" s="3" t="str">
        <f>IF(ISNUMBER(E91),IF(E91&gt;'1 - Luokittelu ja raportti'!$E$27,'1 - Luokittelu ja raportti'!$C$27,IF(E91&gt;'1 - Luokittelu ja raportti'!$E$31,'1 - Luokittelu ja raportti'!$C$31,IF(E91&gt;'1 - Luokittelu ja raportti'!$E$36,'1 - Luokittelu ja raportti'!$C$36,""))),"")</f>
        <v/>
      </c>
      <c r="G91" s="34"/>
    </row>
    <row r="92" spans="1:7" x14ac:dyDescent="0.3">
      <c r="A92" s="2" t="str">
        <f>IF(ISNA(MATCH(ROW()-1,'3 - Tuotannontekijät'!$A$4:$A$104,0)),"",INDEX('3 - Tuotannontekijät'!$B$4:$B$104,MATCH(ROW()-1,'3 - Tuotannontekijät'!$A$4:$A$104,0)))</f>
        <v/>
      </c>
      <c r="B92" s="47" t="str">
        <f>IF(ISNA(MATCH(ROW()-1,'3 - Tuotannontekijät'!$A$4:$A$104,0)),"",INDEX('3 - Tuotannontekijät'!$C$4:$C$104,MATCH(ROW()-1,'3 - Tuotannontekijät'!$A$4:$A$104,0)))</f>
        <v/>
      </c>
      <c r="C92" s="33" t="str">
        <f>IF(ISNA(MATCH(ROW()-1,'3 - Tuotannontekijät'!$A$4:$A$104,0)),"",INDEX('3 - Tuotannontekijät'!$E$4:$E$104,MATCH(ROW()-1,'3 - Tuotannontekijät'!$A$4:$A$104,0)))</f>
        <v/>
      </c>
      <c r="D92" s="33" t="str">
        <f>IF(ISNA(MATCH(ROW()-1,'3 - Tuotannontekijät'!$A$4:$A$104,0)),"",INDEX('3 - Tuotannontekijät'!$F$4:$F$104,MATCH(ROW()-1,'3 - Tuotannontekijät'!$A$4:$A$104,0)))</f>
        <v/>
      </c>
      <c r="E92" s="23" t="str">
        <f>IF(ISNA(MATCH(ROW()-1,'3 - Tuotannontekijät'!$A$4:$A$104,0)),"",INDEX('3 - Tuotannontekijät'!$AE$4:$AE$104,MATCH(ROW()-1,'3 - Tuotannontekijät'!$A$4:$A$24,0)))</f>
        <v/>
      </c>
      <c r="F92" s="3" t="str">
        <f>IF(ISNUMBER(E92),IF(E92&gt;'1 - Luokittelu ja raportti'!$E$27,'1 - Luokittelu ja raportti'!$C$27,IF(E92&gt;'1 - Luokittelu ja raportti'!$E$31,'1 - Luokittelu ja raportti'!$C$31,IF(E92&gt;'1 - Luokittelu ja raportti'!$E$36,'1 - Luokittelu ja raportti'!$C$36,""))),"")</f>
        <v/>
      </c>
      <c r="G92" s="34"/>
    </row>
    <row r="93" spans="1:7" x14ac:dyDescent="0.3">
      <c r="A93" s="2" t="str">
        <f>IF(ISNA(MATCH(ROW()-1,'3 - Tuotannontekijät'!$A$4:$A$104,0)),"",INDEX('3 - Tuotannontekijät'!$B$4:$B$104,MATCH(ROW()-1,'3 - Tuotannontekijät'!$A$4:$A$104,0)))</f>
        <v/>
      </c>
      <c r="B93" s="47" t="str">
        <f>IF(ISNA(MATCH(ROW()-1,'3 - Tuotannontekijät'!$A$4:$A$104,0)),"",INDEX('3 - Tuotannontekijät'!$C$4:$C$104,MATCH(ROW()-1,'3 - Tuotannontekijät'!$A$4:$A$104,0)))</f>
        <v/>
      </c>
      <c r="C93" s="33" t="str">
        <f>IF(ISNA(MATCH(ROW()-1,'3 - Tuotannontekijät'!$A$4:$A$104,0)),"",INDEX('3 - Tuotannontekijät'!$E$4:$E$104,MATCH(ROW()-1,'3 - Tuotannontekijät'!$A$4:$A$104,0)))</f>
        <v/>
      </c>
      <c r="D93" s="33" t="str">
        <f>IF(ISNA(MATCH(ROW()-1,'3 - Tuotannontekijät'!$A$4:$A$104,0)),"",INDEX('3 - Tuotannontekijät'!$F$4:$F$104,MATCH(ROW()-1,'3 - Tuotannontekijät'!$A$4:$A$104,0)))</f>
        <v/>
      </c>
      <c r="E93" s="23" t="str">
        <f>IF(ISNA(MATCH(ROW()-1,'3 - Tuotannontekijät'!$A$4:$A$104,0)),"",INDEX('3 - Tuotannontekijät'!$AE$4:$AE$104,MATCH(ROW()-1,'3 - Tuotannontekijät'!$A$4:$A$24,0)))</f>
        <v/>
      </c>
      <c r="F93" s="3" t="str">
        <f>IF(ISNUMBER(E93),IF(E93&gt;'1 - Luokittelu ja raportti'!$E$27,'1 - Luokittelu ja raportti'!$C$27,IF(E93&gt;'1 - Luokittelu ja raportti'!$E$31,'1 - Luokittelu ja raportti'!$C$31,IF(E93&gt;'1 - Luokittelu ja raportti'!$E$36,'1 - Luokittelu ja raportti'!$C$36,""))),"")</f>
        <v/>
      </c>
      <c r="G93" s="34"/>
    </row>
    <row r="94" spans="1:7" x14ac:dyDescent="0.3">
      <c r="A94" s="2" t="str">
        <f>IF(ISNA(MATCH(ROW()-1,'3 - Tuotannontekijät'!$A$4:$A$104,0)),"",INDEX('3 - Tuotannontekijät'!$B$4:$B$104,MATCH(ROW()-1,'3 - Tuotannontekijät'!$A$4:$A$104,0)))</f>
        <v/>
      </c>
      <c r="B94" s="47" t="str">
        <f>IF(ISNA(MATCH(ROW()-1,'3 - Tuotannontekijät'!$A$4:$A$104,0)),"",INDEX('3 - Tuotannontekijät'!$C$4:$C$104,MATCH(ROW()-1,'3 - Tuotannontekijät'!$A$4:$A$104,0)))</f>
        <v/>
      </c>
      <c r="C94" s="33" t="str">
        <f>IF(ISNA(MATCH(ROW()-1,'3 - Tuotannontekijät'!$A$4:$A$104,0)),"",INDEX('3 - Tuotannontekijät'!$E$4:$E$104,MATCH(ROW()-1,'3 - Tuotannontekijät'!$A$4:$A$104,0)))</f>
        <v/>
      </c>
      <c r="D94" s="33" t="str">
        <f>IF(ISNA(MATCH(ROW()-1,'3 - Tuotannontekijät'!$A$4:$A$104,0)),"",INDEX('3 - Tuotannontekijät'!$F$4:$F$104,MATCH(ROW()-1,'3 - Tuotannontekijät'!$A$4:$A$104,0)))</f>
        <v/>
      </c>
      <c r="E94" s="23" t="str">
        <f>IF(ISNA(MATCH(ROW()-1,'3 - Tuotannontekijät'!$A$4:$A$104,0)),"",INDEX('3 - Tuotannontekijät'!$AE$4:$AE$104,MATCH(ROW()-1,'3 - Tuotannontekijät'!$A$4:$A$24,0)))</f>
        <v/>
      </c>
      <c r="F94" s="3" t="str">
        <f>IF(ISNUMBER(E94),IF(E94&gt;'1 - Luokittelu ja raportti'!$E$27,'1 - Luokittelu ja raportti'!$C$27,IF(E94&gt;'1 - Luokittelu ja raportti'!$E$31,'1 - Luokittelu ja raportti'!$C$31,IF(E94&gt;'1 - Luokittelu ja raportti'!$E$36,'1 - Luokittelu ja raportti'!$C$36,""))),"")</f>
        <v/>
      </c>
      <c r="G94" s="34"/>
    </row>
    <row r="95" spans="1:7" x14ac:dyDescent="0.3">
      <c r="A95" s="2" t="str">
        <f>IF(ISNA(MATCH(ROW()-1,'3 - Tuotannontekijät'!$A$4:$A$104,0)),"",INDEX('3 - Tuotannontekijät'!$B$4:$B$104,MATCH(ROW()-1,'3 - Tuotannontekijät'!$A$4:$A$104,0)))</f>
        <v/>
      </c>
      <c r="B95" s="47" t="str">
        <f>IF(ISNA(MATCH(ROW()-1,'3 - Tuotannontekijät'!$A$4:$A$104,0)),"",INDEX('3 - Tuotannontekijät'!$C$4:$C$104,MATCH(ROW()-1,'3 - Tuotannontekijät'!$A$4:$A$104,0)))</f>
        <v/>
      </c>
      <c r="C95" s="33" t="str">
        <f>IF(ISNA(MATCH(ROW()-1,'3 - Tuotannontekijät'!$A$4:$A$104,0)),"",INDEX('3 - Tuotannontekijät'!$E$4:$E$104,MATCH(ROW()-1,'3 - Tuotannontekijät'!$A$4:$A$104,0)))</f>
        <v/>
      </c>
      <c r="D95" s="33" t="str">
        <f>IF(ISNA(MATCH(ROW()-1,'3 - Tuotannontekijät'!$A$4:$A$104,0)),"",INDEX('3 - Tuotannontekijät'!$F$4:$F$104,MATCH(ROW()-1,'3 - Tuotannontekijät'!$A$4:$A$104,0)))</f>
        <v/>
      </c>
      <c r="E95" s="23" t="str">
        <f>IF(ISNA(MATCH(ROW()-1,'3 - Tuotannontekijät'!$A$4:$A$104,0)),"",INDEX('3 - Tuotannontekijät'!$AE$4:$AE$104,MATCH(ROW()-1,'3 - Tuotannontekijät'!$A$4:$A$24,0)))</f>
        <v/>
      </c>
      <c r="F95" s="3" t="str">
        <f>IF(ISNUMBER(E95),IF(E95&gt;'1 - Luokittelu ja raportti'!$E$27,'1 - Luokittelu ja raportti'!$C$27,IF(E95&gt;'1 - Luokittelu ja raportti'!$E$31,'1 - Luokittelu ja raportti'!$C$31,IF(E95&gt;'1 - Luokittelu ja raportti'!$E$36,'1 - Luokittelu ja raportti'!$C$36,""))),"")</f>
        <v/>
      </c>
      <c r="G95" s="34"/>
    </row>
    <row r="96" spans="1:7" x14ac:dyDescent="0.3">
      <c r="A96" s="2" t="str">
        <f>IF(ISNA(MATCH(ROW()-1,'3 - Tuotannontekijät'!$A$4:$A$104,0)),"",INDEX('3 - Tuotannontekijät'!$B$4:$B$104,MATCH(ROW()-1,'3 - Tuotannontekijät'!$A$4:$A$104,0)))</f>
        <v/>
      </c>
      <c r="B96" s="47" t="str">
        <f>IF(ISNA(MATCH(ROW()-1,'3 - Tuotannontekijät'!$A$4:$A$104,0)),"",INDEX('3 - Tuotannontekijät'!$C$4:$C$104,MATCH(ROW()-1,'3 - Tuotannontekijät'!$A$4:$A$104,0)))</f>
        <v/>
      </c>
      <c r="C96" s="33" t="str">
        <f>IF(ISNA(MATCH(ROW()-1,'3 - Tuotannontekijät'!$A$4:$A$104,0)),"",INDEX('3 - Tuotannontekijät'!$E$4:$E$104,MATCH(ROW()-1,'3 - Tuotannontekijät'!$A$4:$A$104,0)))</f>
        <v/>
      </c>
      <c r="D96" s="33" t="str">
        <f>IF(ISNA(MATCH(ROW()-1,'3 - Tuotannontekijät'!$A$4:$A$104,0)),"",INDEX('3 - Tuotannontekijät'!$F$4:$F$104,MATCH(ROW()-1,'3 - Tuotannontekijät'!$A$4:$A$104,0)))</f>
        <v/>
      </c>
      <c r="E96" s="23" t="str">
        <f>IF(ISNA(MATCH(ROW()-1,'3 - Tuotannontekijät'!$A$4:$A$104,0)),"",INDEX('3 - Tuotannontekijät'!$AE$4:$AE$104,MATCH(ROW()-1,'3 - Tuotannontekijät'!$A$4:$A$24,0)))</f>
        <v/>
      </c>
      <c r="F96" s="3" t="str">
        <f>IF(ISNUMBER(E96),IF(E96&gt;'1 - Luokittelu ja raportti'!$E$27,'1 - Luokittelu ja raportti'!$C$27,IF(E96&gt;'1 - Luokittelu ja raportti'!$E$31,'1 - Luokittelu ja raportti'!$C$31,IF(E96&gt;'1 - Luokittelu ja raportti'!$E$36,'1 - Luokittelu ja raportti'!$C$36,""))),"")</f>
        <v/>
      </c>
      <c r="G96" s="34"/>
    </row>
    <row r="97" spans="1:7" x14ac:dyDescent="0.3">
      <c r="A97" s="2" t="str">
        <f>IF(ISNA(MATCH(ROW()-1,'3 - Tuotannontekijät'!$A$4:$A$104,0)),"",INDEX('3 - Tuotannontekijät'!$B$4:$B$104,MATCH(ROW()-1,'3 - Tuotannontekijät'!$A$4:$A$104,0)))</f>
        <v/>
      </c>
      <c r="B97" s="47" t="str">
        <f>IF(ISNA(MATCH(ROW()-1,'3 - Tuotannontekijät'!$A$4:$A$104,0)),"",INDEX('3 - Tuotannontekijät'!$C$4:$C$104,MATCH(ROW()-1,'3 - Tuotannontekijät'!$A$4:$A$104,0)))</f>
        <v/>
      </c>
      <c r="C97" s="33" t="str">
        <f>IF(ISNA(MATCH(ROW()-1,'3 - Tuotannontekijät'!$A$4:$A$104,0)),"",INDEX('3 - Tuotannontekijät'!$E$4:$E$104,MATCH(ROW()-1,'3 - Tuotannontekijät'!$A$4:$A$104,0)))</f>
        <v/>
      </c>
      <c r="D97" s="33" t="str">
        <f>IF(ISNA(MATCH(ROW()-1,'3 - Tuotannontekijät'!$A$4:$A$104,0)),"",INDEX('3 - Tuotannontekijät'!$F$4:$F$104,MATCH(ROW()-1,'3 - Tuotannontekijät'!$A$4:$A$104,0)))</f>
        <v/>
      </c>
      <c r="E97" s="23" t="str">
        <f>IF(ISNA(MATCH(ROW()-1,'3 - Tuotannontekijät'!$A$4:$A$104,0)),"",INDEX('3 - Tuotannontekijät'!$AE$4:$AE$104,MATCH(ROW()-1,'3 - Tuotannontekijät'!$A$4:$A$24,0)))</f>
        <v/>
      </c>
      <c r="F97" s="3" t="str">
        <f>IF(ISNUMBER(E97),IF(E97&gt;'1 - Luokittelu ja raportti'!$E$27,'1 - Luokittelu ja raportti'!$C$27,IF(E97&gt;'1 - Luokittelu ja raportti'!$E$31,'1 - Luokittelu ja raportti'!$C$31,IF(E97&gt;'1 - Luokittelu ja raportti'!$E$36,'1 - Luokittelu ja raportti'!$C$36,""))),"")</f>
        <v/>
      </c>
      <c r="G97" s="34"/>
    </row>
    <row r="98" spans="1:7" x14ac:dyDescent="0.3">
      <c r="A98" s="2" t="str">
        <f>IF(ISNA(MATCH(ROW()-1,'3 - Tuotannontekijät'!$A$4:$A$104,0)),"",INDEX('3 - Tuotannontekijät'!$B$4:$B$104,MATCH(ROW()-1,'3 - Tuotannontekijät'!$A$4:$A$104,0)))</f>
        <v/>
      </c>
      <c r="B98" s="47" t="str">
        <f>IF(ISNA(MATCH(ROW()-1,'3 - Tuotannontekijät'!$A$4:$A$104,0)),"",INDEX('3 - Tuotannontekijät'!$C$4:$C$104,MATCH(ROW()-1,'3 - Tuotannontekijät'!$A$4:$A$104,0)))</f>
        <v/>
      </c>
      <c r="C98" s="33" t="str">
        <f>IF(ISNA(MATCH(ROW()-1,'3 - Tuotannontekijät'!$A$4:$A$104,0)),"",INDEX('3 - Tuotannontekijät'!$E$4:$E$104,MATCH(ROW()-1,'3 - Tuotannontekijät'!$A$4:$A$104,0)))</f>
        <v/>
      </c>
      <c r="D98" s="33" t="str">
        <f>IF(ISNA(MATCH(ROW()-1,'3 - Tuotannontekijät'!$A$4:$A$104,0)),"",INDEX('3 - Tuotannontekijät'!$F$4:$F$104,MATCH(ROW()-1,'3 - Tuotannontekijät'!$A$4:$A$104,0)))</f>
        <v/>
      </c>
      <c r="E98" s="23" t="str">
        <f>IF(ISNA(MATCH(ROW()-1,'3 - Tuotannontekijät'!$A$4:$A$104,0)),"",INDEX('3 - Tuotannontekijät'!$AE$4:$AE$104,MATCH(ROW()-1,'3 - Tuotannontekijät'!$A$4:$A$24,0)))</f>
        <v/>
      </c>
      <c r="F98" s="3" t="str">
        <f>IF(ISNUMBER(E98),IF(E98&gt;'1 - Luokittelu ja raportti'!$E$27,'1 - Luokittelu ja raportti'!$C$27,IF(E98&gt;'1 - Luokittelu ja raportti'!$E$31,'1 - Luokittelu ja raportti'!$C$31,IF(E98&gt;'1 - Luokittelu ja raportti'!$E$36,'1 - Luokittelu ja raportti'!$C$36,""))),"")</f>
        <v/>
      </c>
      <c r="G98" s="34"/>
    </row>
    <row r="99" spans="1:7" x14ac:dyDescent="0.3">
      <c r="A99" s="2" t="str">
        <f>IF(ISNA(MATCH(ROW()-1,'3 - Tuotannontekijät'!$A$4:$A$104,0)),"",INDEX('3 - Tuotannontekijät'!$B$4:$B$104,MATCH(ROW()-1,'3 - Tuotannontekijät'!$A$4:$A$104,0)))</f>
        <v/>
      </c>
      <c r="B99" s="47" t="str">
        <f>IF(ISNA(MATCH(ROW()-1,'3 - Tuotannontekijät'!$A$4:$A$104,0)),"",INDEX('3 - Tuotannontekijät'!$C$4:$C$104,MATCH(ROW()-1,'3 - Tuotannontekijät'!$A$4:$A$104,0)))</f>
        <v/>
      </c>
      <c r="C99" s="33" t="str">
        <f>IF(ISNA(MATCH(ROW()-1,'3 - Tuotannontekijät'!$A$4:$A$104,0)),"",INDEX('3 - Tuotannontekijät'!$E$4:$E$104,MATCH(ROW()-1,'3 - Tuotannontekijät'!$A$4:$A$104,0)))</f>
        <v/>
      </c>
      <c r="D99" s="33" t="str">
        <f>IF(ISNA(MATCH(ROW()-1,'3 - Tuotannontekijät'!$A$4:$A$104,0)),"",INDEX('3 - Tuotannontekijät'!$F$4:$F$104,MATCH(ROW()-1,'3 - Tuotannontekijät'!$A$4:$A$104,0)))</f>
        <v/>
      </c>
      <c r="E99" s="23" t="str">
        <f>IF(ISNA(MATCH(ROW()-1,'3 - Tuotannontekijät'!$A$4:$A$104,0)),"",INDEX('3 - Tuotannontekijät'!$AE$4:$AE$104,MATCH(ROW()-1,'3 - Tuotannontekijät'!$A$4:$A$24,0)))</f>
        <v/>
      </c>
      <c r="F99" s="3" t="str">
        <f>IF(ISNUMBER(E99),IF(E99&gt;'1 - Luokittelu ja raportti'!$E$27,'1 - Luokittelu ja raportti'!$C$27,IF(E99&gt;'1 - Luokittelu ja raportti'!$E$31,'1 - Luokittelu ja raportti'!$C$31,IF(E99&gt;'1 - Luokittelu ja raportti'!$E$36,'1 - Luokittelu ja raportti'!$C$36,""))),"")</f>
        <v/>
      </c>
      <c r="G99" s="34"/>
    </row>
    <row r="100" spans="1:7" x14ac:dyDescent="0.3">
      <c r="A100" s="2" t="str">
        <f>IF(ISNA(MATCH(ROW()-1,'3 - Tuotannontekijät'!$A$4:$A$104,0)),"",INDEX('3 - Tuotannontekijät'!$B$4:$B$104,MATCH(ROW()-1,'3 - Tuotannontekijät'!$A$4:$A$104,0)))</f>
        <v/>
      </c>
      <c r="B100" s="47" t="str">
        <f>IF(ISNA(MATCH(ROW()-1,'3 - Tuotannontekijät'!$A$4:$A$104,0)),"",INDEX('3 - Tuotannontekijät'!$C$4:$C$104,MATCH(ROW()-1,'3 - Tuotannontekijät'!$A$4:$A$104,0)))</f>
        <v/>
      </c>
      <c r="C100" s="33" t="str">
        <f>IF(ISNA(MATCH(ROW()-1,'3 - Tuotannontekijät'!$A$4:$A$104,0)),"",INDEX('3 - Tuotannontekijät'!$E$4:$E$104,MATCH(ROW()-1,'3 - Tuotannontekijät'!$A$4:$A$104,0)))</f>
        <v/>
      </c>
      <c r="D100" s="33" t="str">
        <f>IF(ISNA(MATCH(ROW()-1,'3 - Tuotannontekijät'!$A$4:$A$104,0)),"",INDEX('3 - Tuotannontekijät'!$F$4:$F$104,MATCH(ROW()-1,'3 - Tuotannontekijät'!$A$4:$A$104,0)))</f>
        <v/>
      </c>
      <c r="E100" s="23" t="str">
        <f>IF(ISNA(MATCH(ROW()-1,'3 - Tuotannontekijät'!$A$4:$A$104,0)),"",INDEX('3 - Tuotannontekijät'!$AE$4:$AE$104,MATCH(ROW()-1,'3 - Tuotannontekijät'!$A$4:$A$24,0)))</f>
        <v/>
      </c>
      <c r="F100" s="3" t="str">
        <f>IF(ISNUMBER(E100),IF(E100&gt;'1 - Luokittelu ja raportti'!$E$27,'1 - Luokittelu ja raportti'!$C$27,IF(E100&gt;'1 - Luokittelu ja raportti'!$E$31,'1 - Luokittelu ja raportti'!$C$31,IF(E100&gt;'1 - Luokittelu ja raportti'!$E$36,'1 - Luokittelu ja raportti'!$C$36,""))),"")</f>
        <v/>
      </c>
      <c r="G100" s="34"/>
    </row>
    <row r="101" spans="1:7" x14ac:dyDescent="0.3">
      <c r="A101" s="2" t="str">
        <f>IF(ISNA(MATCH(ROW()-1,'3 - Tuotannontekijät'!$A$4:$A$104,0)),"",INDEX('3 - Tuotannontekijät'!$B$4:$B$104,MATCH(ROW()-1,'3 - Tuotannontekijät'!$A$4:$A$104,0)))</f>
        <v/>
      </c>
      <c r="B101" s="47" t="str">
        <f>IF(ISNA(MATCH(ROW()-1,'3 - Tuotannontekijät'!$A$4:$A$104,0)),"",INDEX('3 - Tuotannontekijät'!$C$4:$C$104,MATCH(ROW()-1,'3 - Tuotannontekijät'!$A$4:$A$104,0)))</f>
        <v/>
      </c>
      <c r="C101" s="33" t="str">
        <f>IF(ISNA(MATCH(ROW()-1,'3 - Tuotannontekijät'!$A$4:$A$104,0)),"",INDEX('3 - Tuotannontekijät'!$E$4:$E$104,MATCH(ROW()-1,'3 - Tuotannontekijät'!$A$4:$A$104,0)))</f>
        <v/>
      </c>
      <c r="D101" s="33" t="str">
        <f>IF(ISNA(MATCH(ROW()-1,'3 - Tuotannontekijät'!$A$4:$A$104,0)),"",INDEX('3 - Tuotannontekijät'!$F$4:$F$104,MATCH(ROW()-1,'3 - Tuotannontekijät'!$A$4:$A$104,0)))</f>
        <v/>
      </c>
      <c r="E101" s="23" t="str">
        <f>IF(ISNA(MATCH(ROW()-1,'3 - Tuotannontekijät'!$A$4:$A$104,0)),"",INDEX('3 - Tuotannontekijät'!$AE$4:$AE$104,MATCH(ROW()-1,'3 - Tuotannontekijät'!$A$4:$A$24,0)))</f>
        <v/>
      </c>
      <c r="F101" s="3" t="str">
        <f>IF(ISNUMBER(E101),IF(E101&gt;'1 - Luokittelu ja raportti'!$E$27,'1 - Luokittelu ja raportti'!$C$27,IF(E101&gt;'1 - Luokittelu ja raportti'!$E$31,'1 - Luokittelu ja raportti'!$C$31,IF(E101&gt;'1 - Luokittelu ja raportti'!$E$36,'1 - Luokittelu ja raportti'!$C$36,""))),"")</f>
        <v/>
      </c>
      <c r="G101" s="34"/>
    </row>
    <row r="102" spans="1:7" x14ac:dyDescent="0.3">
      <c r="A102" s="2" t="str">
        <f>IF(ISNA(MATCH(ROW()-1,'3 - Tuotannontekijät'!$A$4:$A$104,0)),"",INDEX('3 - Tuotannontekijät'!$B$4:$B$104,MATCH(ROW()-1,'3 - Tuotannontekijät'!$A$4:$A$104,0)))</f>
        <v/>
      </c>
      <c r="B102" s="47" t="str">
        <f>IF(ISNA(MATCH(ROW()-1,'3 - Tuotannontekijät'!$A$4:$A$104,0)),"",INDEX('3 - Tuotannontekijät'!$C$4:$C$104,MATCH(ROW()-1,'3 - Tuotannontekijät'!$A$4:$A$104,0)))</f>
        <v/>
      </c>
      <c r="C102" s="33" t="str">
        <f>IF(ISNA(MATCH(ROW()-1,'3 - Tuotannontekijät'!$A$4:$A$104,0)),"",INDEX('3 - Tuotannontekijät'!$E$4:$E$104,MATCH(ROW()-1,'3 - Tuotannontekijät'!$A$4:$A$104,0)))</f>
        <v/>
      </c>
      <c r="D102" s="33" t="str">
        <f>IF(ISNA(MATCH(ROW()-1,'3 - Tuotannontekijät'!$A$4:$A$104,0)),"",INDEX('3 - Tuotannontekijät'!$F$4:$F$104,MATCH(ROW()-1,'3 - Tuotannontekijät'!$A$4:$A$104,0)))</f>
        <v/>
      </c>
      <c r="E102" s="23" t="str">
        <f>IF(ISNA(MATCH(ROW()-1,'3 - Tuotannontekijät'!$A$4:$A$104,0)),"",INDEX('3 - Tuotannontekijät'!$AE$4:$AE$104,MATCH(ROW()-1,'3 - Tuotannontekijät'!$A$4:$A$24,0)))</f>
        <v/>
      </c>
      <c r="F102" s="3" t="str">
        <f>IF(ISNUMBER(E102),IF(E102&gt;'1 - Luokittelu ja raportti'!$E$27,'1 - Luokittelu ja raportti'!$C$27,IF(E102&gt;'1 - Luokittelu ja raportti'!$E$31,'1 - Luokittelu ja raportti'!$C$31,IF(E102&gt;'1 - Luokittelu ja raportti'!$E$36,'1 - Luokittelu ja raportti'!$C$36,""))),"")</f>
        <v/>
      </c>
      <c r="G102" s="34"/>
    </row>
  </sheetData>
  <sheetProtection autoFilter="0"/>
  <autoFilter ref="A1:F102" xr:uid="{DD8DBD14-718C-42C6-AFEE-B2B49A3A1E14}"/>
  <conditionalFormatting sqref="F2:F102">
    <cfRule type="cellIs" dxfId="112" priority="1" operator="equal">
      <formula>3</formula>
    </cfRule>
    <cfRule type="cellIs" dxfId="111" priority="2" operator="equal">
      <formula>2</formula>
    </cfRule>
    <cfRule type="cellIs" dxfId="110" priority="3" operator="equal">
      <formula>1</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1EED9-5473-4EC5-8E86-D563899FF322}">
  <sheetPr>
    <tabColor theme="0" tint="-0.249977111117893"/>
  </sheetPr>
  <dimension ref="A1:AE105"/>
  <sheetViews>
    <sheetView zoomScale="70" zoomScaleNormal="70" workbookViewId="0">
      <pane xSplit="2" ySplit="3" topLeftCell="C4" activePane="bottomRight" state="frozen"/>
      <selection pane="topRight" activeCell="C1" sqref="C1"/>
      <selection pane="bottomLeft" activeCell="A4" sqref="A4"/>
      <selection pane="bottomRight" activeCell="Q10" sqref="Q10"/>
    </sheetView>
  </sheetViews>
  <sheetFormatPr defaultRowHeight="14.4" x14ac:dyDescent="0.3"/>
  <cols>
    <col min="1" max="1" width="3.5546875" customWidth="1"/>
    <col min="2" max="3" width="24.77734375" style="27" customWidth="1"/>
    <col min="4" max="4" width="27.21875" customWidth="1"/>
    <col min="5" max="5" width="18.88671875" customWidth="1"/>
    <col min="6" max="6" width="19.109375" customWidth="1"/>
    <col min="7" max="7" width="18.44140625" customWidth="1"/>
    <col min="8" max="8" width="38.6640625" bestFit="1" customWidth="1"/>
    <col min="9" max="9" width="13.109375" customWidth="1"/>
    <col min="10" max="29" width="4" bestFit="1" customWidth="1"/>
    <col min="30" max="30" width="4" customWidth="1"/>
    <col min="31" max="31" width="17.88671875" bestFit="1" customWidth="1"/>
  </cols>
  <sheetData>
    <row r="1" spans="1:31" ht="15.6" x14ac:dyDescent="0.3">
      <c r="A1" s="127" t="s">
        <v>36</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9"/>
    </row>
    <row r="2" spans="1:31" ht="15.6" x14ac:dyDescent="0.3">
      <c r="A2" s="50"/>
      <c r="B2" s="139"/>
      <c r="C2" s="139"/>
      <c r="D2" s="131"/>
      <c r="E2" s="131"/>
      <c r="F2" s="131"/>
      <c r="G2" s="131"/>
      <c r="H2" s="131"/>
      <c r="I2" s="142" t="s">
        <v>104</v>
      </c>
      <c r="J2" s="142"/>
      <c r="K2" s="142"/>
      <c r="L2" s="142"/>
      <c r="M2" s="142"/>
      <c r="N2" s="142"/>
      <c r="O2" s="142"/>
      <c r="P2" s="142"/>
      <c r="Q2" s="142"/>
      <c r="R2" s="142"/>
      <c r="S2" s="142"/>
      <c r="T2" s="142"/>
      <c r="U2" s="142"/>
      <c r="V2" s="142"/>
      <c r="W2" s="142"/>
      <c r="X2" s="142"/>
      <c r="Y2" s="142"/>
      <c r="Z2" s="142"/>
      <c r="AA2" s="142"/>
      <c r="AB2" s="142"/>
      <c r="AC2" s="142"/>
      <c r="AD2" s="142"/>
      <c r="AE2" s="143"/>
    </row>
    <row r="3" spans="1:31" ht="131.4" customHeight="1" x14ac:dyDescent="0.3">
      <c r="A3" s="9"/>
      <c r="B3" s="60" t="s">
        <v>131</v>
      </c>
      <c r="C3" s="60" t="s">
        <v>93</v>
      </c>
      <c r="D3" s="61" t="s">
        <v>29</v>
      </c>
      <c r="E3" s="60" t="s">
        <v>76</v>
      </c>
      <c r="F3" s="61" t="s">
        <v>122</v>
      </c>
      <c r="G3" s="61" t="s">
        <v>13</v>
      </c>
      <c r="H3" s="61" t="s">
        <v>118</v>
      </c>
      <c r="I3" s="51" t="s">
        <v>30</v>
      </c>
      <c r="J3" s="57" t="str">
        <f>IF(ISBLANK('Priorisointi - tuotannontekijät'!$A2),"",IF('Priorisointi - tuotannontekijät'!$F2=1,'Priorisointi - tuotannontekijät'!$A2,""))</f>
        <v>Tietoliikenneyhteydet</v>
      </c>
      <c r="K3" s="57" t="str">
        <f>IF(ISBLANK('Priorisointi - tuotannontekijät'!$A3),"",IF('Priorisointi - tuotannontekijät'!$F3=1,'Priorisointi - tuotannontekijät'!$A3,""))</f>
        <v>ICT-infra (palvelimet yms.)</v>
      </c>
      <c r="L3" s="57" t="str">
        <f>IF(ISBLANK('Priorisointi - tuotannontekijät'!$A4),"",IF('Priorisointi - tuotannontekijät'!$F4=1,'Priorisointi - tuotannontekijät'!$A4,""))</f>
        <v>Tunnistus</v>
      </c>
      <c r="M3" s="57" t="str">
        <f>IF(ISBLANK('Priorisointi - tuotannontekijät'!$A5),"",IF('Priorisointi - tuotannontekijät'!$F5=1,'Priorisointi - tuotannontekijät'!$A5,""))</f>
        <v/>
      </c>
      <c r="N3" s="57" t="str">
        <f>IF(ISBLANK('Priorisointi - tuotannontekijät'!$A6),"",IF('Priorisointi - tuotannontekijät'!$F6=1,'Priorisointi - tuotannontekijät'!$A6,""))</f>
        <v/>
      </c>
      <c r="O3" s="57" t="str">
        <f>IF(ISBLANK('Priorisointi - tuotannontekijät'!$A7),"",IF('Priorisointi - tuotannontekijät'!$F7=1,'Priorisointi - tuotannontekijät'!$A7,""))</f>
        <v/>
      </c>
      <c r="P3" s="57" t="str">
        <f>IF(ISBLANK('Priorisointi - tuotannontekijät'!$A8),"",IF('Priorisointi - tuotannontekijät'!$F8=1,'Priorisointi - tuotannontekijät'!$A8,""))</f>
        <v/>
      </c>
      <c r="Q3" s="57" t="str">
        <f>IF(ISBLANK('Priorisointi - tuotannontekijät'!$A9),"",IF('Priorisointi - tuotannontekijät'!$F9=1,'Priorisointi - tuotannontekijät'!$A9,""))</f>
        <v/>
      </c>
      <c r="R3" s="57" t="str">
        <f>IF(ISBLANK('Priorisointi - tuotannontekijät'!$A10),"",IF('Priorisointi - tuotannontekijät'!$F10=1,'Priorisointi - tuotannontekijät'!$A10,""))</f>
        <v/>
      </c>
      <c r="S3" s="57" t="str">
        <f>IF(ISBLANK('Priorisointi - tuotannontekijät'!$A11),"",IF('Priorisointi - tuotannontekijät'!$F11=1,'Priorisointi - tuotannontekijät'!$A11,""))</f>
        <v/>
      </c>
      <c r="T3" s="57" t="str">
        <f>IF(ISBLANK('Priorisointi - tuotannontekijät'!$A12),"",IF('Priorisointi - tuotannontekijät'!$F12=1,'Priorisointi - tuotannontekijät'!$A12,""))</f>
        <v/>
      </c>
      <c r="U3" s="57" t="str">
        <f>IF(ISBLANK('Priorisointi - tuotannontekijät'!$A13),"",IF('Priorisointi - tuotannontekijät'!$F13=1,'Priorisointi - tuotannontekijät'!$A13,""))</f>
        <v/>
      </c>
      <c r="V3" s="57" t="str">
        <f>IF(ISBLANK('Priorisointi - tuotannontekijät'!$A14),"",IF('Priorisointi - tuotannontekijät'!$F14=1,'Priorisointi - tuotannontekijät'!$A14,""))</f>
        <v/>
      </c>
      <c r="W3" s="57" t="str">
        <f>IF(ISBLANK('Priorisointi - tuotannontekijät'!$A15),"",IF('Priorisointi - tuotannontekijät'!$F15=1,'Priorisointi - tuotannontekijät'!$A15,""))</f>
        <v/>
      </c>
      <c r="X3" s="57" t="str">
        <f>IF(ISBLANK('Priorisointi - tuotannontekijät'!$A16),"",IF('Priorisointi - tuotannontekijät'!$F16=1,'Priorisointi - tuotannontekijät'!$A16,""))</f>
        <v/>
      </c>
      <c r="Y3" s="57" t="str">
        <f>IF(ISBLANK('Priorisointi - tuotannontekijät'!$A17),"",IF('Priorisointi - tuotannontekijät'!$F17=1,'Priorisointi - tuotannontekijät'!$A17,""))</f>
        <v/>
      </c>
      <c r="Z3" s="57" t="str">
        <f>IF(ISBLANK('Priorisointi - tuotannontekijät'!$A18),"",IF('Priorisointi - tuotannontekijät'!$F18=1,'Priorisointi - tuotannontekijät'!$A18,""))</f>
        <v/>
      </c>
      <c r="AA3" s="57" t="str">
        <f>IF(ISBLANK('Priorisointi - tuotannontekijät'!$A19),"",IF('Priorisointi - tuotannontekijät'!$F19=1,'Priorisointi - tuotannontekijät'!$A19,""))</f>
        <v/>
      </c>
      <c r="AB3" s="57" t="str">
        <f>IF(ISBLANK('Priorisointi - tuotannontekijät'!$A20),"",IF('Priorisointi - tuotannontekijät'!$F20=1,'Priorisointi - tuotannontekijät'!$A20,""))</f>
        <v/>
      </c>
      <c r="AC3" s="57" t="str">
        <f>IF(ISBLANK('Priorisointi - tuotannontekijät'!$A21),"",IF('Priorisointi - tuotannontekijät'!$F21=1,'Priorisointi - tuotannontekijät'!$A21,""))</f>
        <v/>
      </c>
      <c r="AD3" s="58"/>
      <c r="AE3" s="59" t="s">
        <v>123</v>
      </c>
    </row>
    <row r="4" spans="1:31" ht="15.6" x14ac:dyDescent="0.3">
      <c r="A4" s="22">
        <f>IF(ISNUMBER(AE4),RANK(AE4,$AE$4:$AE$23,0)+COUNTIF($AE$4:$AE4,AE4)-1,"")</f>
        <v>3</v>
      </c>
      <c r="B4" s="5" t="s">
        <v>105</v>
      </c>
      <c r="C4" s="5" t="s">
        <v>111</v>
      </c>
      <c r="D4" s="5"/>
      <c r="E4" s="7" t="s">
        <v>74</v>
      </c>
      <c r="F4" s="32" t="s">
        <v>34</v>
      </c>
      <c r="G4" s="7" t="s">
        <v>34</v>
      </c>
      <c r="H4" s="5"/>
      <c r="I4" s="16"/>
      <c r="J4" s="8">
        <v>4</v>
      </c>
      <c r="K4" s="6">
        <v>3</v>
      </c>
      <c r="L4" s="6">
        <v>0</v>
      </c>
      <c r="M4" s="6"/>
      <c r="N4" s="6"/>
      <c r="O4" s="6"/>
      <c r="P4" s="6"/>
      <c r="Q4" s="6"/>
      <c r="R4" s="6"/>
      <c r="S4" s="6"/>
      <c r="T4" s="6"/>
      <c r="U4" s="6"/>
      <c r="V4" s="6"/>
      <c r="W4" s="6"/>
      <c r="X4" s="6"/>
      <c r="Y4" s="6"/>
      <c r="Z4" s="6"/>
      <c r="AA4" s="6"/>
      <c r="AB4" s="6"/>
      <c r="AC4" s="6"/>
      <c r="AD4" s="16"/>
      <c r="AE4" s="14">
        <f t="shared" ref="AE4:AE35" si="0">IF(SUM(J4:AC4)=0,"",MIN(4,(AVERAGE(J4:AC4))*(1+(IF(COUNT(J4:AC4)&gt;1,COUNT(J4:AC4),0)*osatekijän_kasautumisvaikutus))))</f>
        <v>2.6833333333333331</v>
      </c>
    </row>
    <row r="5" spans="1:31" ht="15.6" x14ac:dyDescent="0.3">
      <c r="A5" s="20">
        <f>IF(ISNUMBER(AE5),RANK(AE5,$AE$4:$AE$23,0)+COUNTIF($AE$4:$AE5,AE5)-1,"")</f>
        <v>2</v>
      </c>
      <c r="B5" s="5" t="s">
        <v>100</v>
      </c>
      <c r="C5" s="5" t="s">
        <v>113</v>
      </c>
      <c r="D5" s="5"/>
      <c r="E5" s="7" t="s">
        <v>75</v>
      </c>
      <c r="F5" s="32" t="s">
        <v>65</v>
      </c>
      <c r="G5" s="7" t="s">
        <v>34</v>
      </c>
      <c r="H5" s="5"/>
      <c r="I5" s="17"/>
      <c r="J5" s="8">
        <v>4</v>
      </c>
      <c r="K5" s="6">
        <v>0</v>
      </c>
      <c r="L5" s="6">
        <v>4</v>
      </c>
      <c r="M5" s="6"/>
      <c r="N5" s="6"/>
      <c r="O5" s="6"/>
      <c r="P5" s="6"/>
      <c r="Q5" s="6"/>
      <c r="R5" s="6"/>
      <c r="S5" s="6"/>
      <c r="T5" s="6"/>
      <c r="U5" s="6"/>
      <c r="V5" s="6"/>
      <c r="W5" s="6"/>
      <c r="X5" s="6"/>
      <c r="Y5" s="6"/>
      <c r="Z5" s="6"/>
      <c r="AA5" s="6"/>
      <c r="AB5" s="6"/>
      <c r="AC5" s="6"/>
      <c r="AD5" s="17"/>
      <c r="AE5" s="14">
        <f t="shared" si="0"/>
        <v>3.0666666666666664</v>
      </c>
    </row>
    <row r="6" spans="1:31" ht="15.6" x14ac:dyDescent="0.3">
      <c r="A6" s="20">
        <f>IF(ISNUMBER(AE6),RANK(AE6,$AE$4:$AE$23,0)+COUNTIF($AE$4:$AE6,AE6)-1,"")</f>
        <v>1</v>
      </c>
      <c r="B6" s="5" t="s">
        <v>101</v>
      </c>
      <c r="C6" s="5" t="s">
        <v>112</v>
      </c>
      <c r="D6" s="5"/>
      <c r="E6" s="7" t="s">
        <v>75</v>
      </c>
      <c r="F6" s="32" t="s">
        <v>78</v>
      </c>
      <c r="G6" s="7" t="s">
        <v>34</v>
      </c>
      <c r="H6" s="5"/>
      <c r="I6" s="17"/>
      <c r="J6" s="8">
        <v>4</v>
      </c>
      <c r="K6" s="6">
        <v>4</v>
      </c>
      <c r="L6" s="6">
        <v>1</v>
      </c>
      <c r="M6" s="6"/>
      <c r="N6" s="6"/>
      <c r="O6" s="6"/>
      <c r="P6" s="6"/>
      <c r="Q6" s="6"/>
      <c r="R6" s="6"/>
      <c r="S6" s="6"/>
      <c r="T6" s="6"/>
      <c r="U6" s="6"/>
      <c r="V6" s="6"/>
      <c r="W6" s="6"/>
      <c r="X6" s="6"/>
      <c r="Y6" s="6"/>
      <c r="Z6" s="6"/>
      <c r="AA6" s="6"/>
      <c r="AB6" s="6"/>
      <c r="AC6" s="6"/>
      <c r="AD6" s="17"/>
      <c r="AE6" s="14">
        <f t="shared" si="0"/>
        <v>3.4499999999999997</v>
      </c>
    </row>
    <row r="7" spans="1:31" ht="15.6" x14ac:dyDescent="0.3">
      <c r="A7" s="20">
        <f>IF(ISNUMBER(AE7),RANK(AE7,$AE$4:$AE$23,0)+COUNTIF($AE$4:$AE7,AE7)-1,"")</f>
        <v>4</v>
      </c>
      <c r="B7" s="5" t="s">
        <v>106</v>
      </c>
      <c r="C7" s="5"/>
      <c r="D7" s="5"/>
      <c r="E7" s="7" t="s">
        <v>74</v>
      </c>
      <c r="F7" s="32" t="s">
        <v>65</v>
      </c>
      <c r="G7" s="7" t="s">
        <v>34</v>
      </c>
      <c r="H7" s="5"/>
      <c r="I7" s="17"/>
      <c r="J7" s="8">
        <v>0</v>
      </c>
      <c r="K7" s="6">
        <v>1</v>
      </c>
      <c r="L7" s="6">
        <v>4</v>
      </c>
      <c r="M7" s="6"/>
      <c r="N7" s="6"/>
      <c r="O7" s="6"/>
      <c r="P7" s="6"/>
      <c r="Q7" s="6"/>
      <c r="R7" s="6"/>
      <c r="S7" s="6"/>
      <c r="T7" s="6"/>
      <c r="U7" s="6"/>
      <c r="V7" s="6"/>
      <c r="W7" s="6"/>
      <c r="X7" s="6"/>
      <c r="Y7" s="6"/>
      <c r="Z7" s="6"/>
      <c r="AA7" s="6"/>
      <c r="AB7" s="6"/>
      <c r="AC7" s="6"/>
      <c r="AD7" s="17"/>
      <c r="AE7" s="14">
        <f t="shared" si="0"/>
        <v>1.9166666666666665</v>
      </c>
    </row>
    <row r="8" spans="1:31" ht="15.6" x14ac:dyDescent="0.3">
      <c r="A8" s="20" t="str">
        <f>IF(ISNUMBER(AE8),RANK(AE8,$AE$4:$AE$23,0)+COUNTIF($AE$4:$AE8,AE8)-1,"")</f>
        <v/>
      </c>
      <c r="B8" s="5"/>
      <c r="C8" s="5"/>
      <c r="D8" s="5"/>
      <c r="E8" s="7"/>
      <c r="F8" s="32"/>
      <c r="G8" s="7"/>
      <c r="H8" s="5"/>
      <c r="I8" s="17"/>
      <c r="J8" s="8"/>
      <c r="K8" s="6"/>
      <c r="L8" s="6"/>
      <c r="M8" s="6"/>
      <c r="N8" s="6"/>
      <c r="O8" s="6"/>
      <c r="P8" s="6"/>
      <c r="Q8" s="6"/>
      <c r="R8" s="6"/>
      <c r="S8" s="6"/>
      <c r="T8" s="6"/>
      <c r="U8" s="6"/>
      <c r="V8" s="6"/>
      <c r="W8" s="6"/>
      <c r="X8" s="6"/>
      <c r="Y8" s="6"/>
      <c r="Z8" s="6"/>
      <c r="AA8" s="6"/>
      <c r="AB8" s="6"/>
      <c r="AC8" s="6"/>
      <c r="AD8" s="17"/>
      <c r="AE8" s="14" t="str">
        <f t="shared" si="0"/>
        <v/>
      </c>
    </row>
    <row r="9" spans="1:31" ht="15.6" x14ac:dyDescent="0.3">
      <c r="A9" s="20" t="str">
        <f>IF(ISNUMBER(AE9),RANK(AE9,$AE$4:$AE$23,0)+COUNTIF($AE$4:$AE9,AE9)-1,"")</f>
        <v/>
      </c>
      <c r="B9" s="5"/>
      <c r="C9" s="5"/>
      <c r="D9" s="5"/>
      <c r="E9" s="7"/>
      <c r="F9" s="32"/>
      <c r="G9" s="7"/>
      <c r="H9" s="5"/>
      <c r="I9" s="17"/>
      <c r="J9" s="8"/>
      <c r="K9" s="6"/>
      <c r="L9" s="6"/>
      <c r="M9" s="6"/>
      <c r="N9" s="6"/>
      <c r="O9" s="6"/>
      <c r="P9" s="6"/>
      <c r="Q9" s="6"/>
      <c r="R9" s="6"/>
      <c r="S9" s="6"/>
      <c r="T9" s="6"/>
      <c r="U9" s="6"/>
      <c r="V9" s="6"/>
      <c r="W9" s="6"/>
      <c r="X9" s="6"/>
      <c r="Y9" s="6"/>
      <c r="Z9" s="6"/>
      <c r="AA9" s="6"/>
      <c r="AB9" s="6"/>
      <c r="AC9" s="6"/>
      <c r="AD9" s="17"/>
      <c r="AE9" s="14" t="str">
        <f t="shared" si="0"/>
        <v/>
      </c>
    </row>
    <row r="10" spans="1:31" ht="15.6" x14ac:dyDescent="0.3">
      <c r="A10" s="20" t="str">
        <f>IF(ISNUMBER(AE10),RANK(AE10,$AE$4:$AE$23,0)+COUNTIF($AE$4:$AE10,AE10)-1,"")</f>
        <v/>
      </c>
      <c r="B10" s="5"/>
      <c r="C10" s="5"/>
      <c r="D10" s="5"/>
      <c r="E10" s="7"/>
      <c r="F10" s="32"/>
      <c r="G10" s="7"/>
      <c r="H10" s="5"/>
      <c r="I10" s="17"/>
      <c r="J10" s="8"/>
      <c r="K10" s="6"/>
      <c r="L10" s="6"/>
      <c r="M10" s="6"/>
      <c r="N10" s="6"/>
      <c r="O10" s="6"/>
      <c r="P10" s="6"/>
      <c r="Q10" s="6"/>
      <c r="R10" s="6"/>
      <c r="S10" s="6"/>
      <c r="T10" s="6"/>
      <c r="U10" s="6"/>
      <c r="V10" s="6"/>
      <c r="W10" s="6"/>
      <c r="X10" s="6"/>
      <c r="Y10" s="6"/>
      <c r="Z10" s="6"/>
      <c r="AA10" s="6"/>
      <c r="AB10" s="6"/>
      <c r="AC10" s="6"/>
      <c r="AD10" s="17"/>
      <c r="AE10" s="14" t="str">
        <f t="shared" si="0"/>
        <v/>
      </c>
    </row>
    <row r="11" spans="1:31" ht="15.6" x14ac:dyDescent="0.3">
      <c r="A11" s="20" t="str">
        <f>IF(ISNUMBER(AE11),RANK(AE11,$AE$4:$AE$23,0)+COUNTIF($AE$4:$AE11,AE11)-1,"")</f>
        <v/>
      </c>
      <c r="B11" s="5"/>
      <c r="C11" s="5"/>
      <c r="D11" s="5"/>
      <c r="E11" s="7"/>
      <c r="F11" s="32"/>
      <c r="G11" s="7"/>
      <c r="H11" s="5"/>
      <c r="I11" s="18"/>
      <c r="J11" s="8"/>
      <c r="K11" s="6"/>
      <c r="L11" s="6"/>
      <c r="M11" s="6"/>
      <c r="N11" s="6"/>
      <c r="O11" s="6"/>
      <c r="P11" s="6"/>
      <c r="Q11" s="6"/>
      <c r="R11" s="6"/>
      <c r="S11" s="6"/>
      <c r="T11" s="6"/>
      <c r="U11" s="6"/>
      <c r="V11" s="6"/>
      <c r="W11" s="6"/>
      <c r="X11" s="6"/>
      <c r="Y11" s="6"/>
      <c r="Z11" s="6"/>
      <c r="AA11" s="6"/>
      <c r="AB11" s="6"/>
      <c r="AC11" s="6"/>
      <c r="AD11" s="18"/>
      <c r="AE11" s="14" t="str">
        <f t="shared" si="0"/>
        <v/>
      </c>
    </row>
    <row r="12" spans="1:31" ht="15.6" x14ac:dyDescent="0.3">
      <c r="A12" s="20" t="str">
        <f>IF(ISNUMBER(AE12),RANK(AE12,$AE$4:$AE$23,0)+COUNTIF($AE$4:$AE12,AE12)-1,"")</f>
        <v/>
      </c>
      <c r="B12" s="5"/>
      <c r="C12" s="5"/>
      <c r="D12" s="5"/>
      <c r="E12" s="7"/>
      <c r="F12" s="32"/>
      <c r="G12" s="7"/>
      <c r="H12" s="5"/>
      <c r="I12" s="18"/>
      <c r="J12" s="8"/>
      <c r="K12" s="6"/>
      <c r="L12" s="6"/>
      <c r="M12" s="6"/>
      <c r="N12" s="6"/>
      <c r="O12" s="6"/>
      <c r="P12" s="6"/>
      <c r="Q12" s="6"/>
      <c r="R12" s="6"/>
      <c r="S12" s="6"/>
      <c r="T12" s="6"/>
      <c r="U12" s="6"/>
      <c r="V12" s="6"/>
      <c r="W12" s="6"/>
      <c r="X12" s="6"/>
      <c r="Y12" s="6"/>
      <c r="Z12" s="6"/>
      <c r="AA12" s="6"/>
      <c r="AB12" s="6"/>
      <c r="AC12" s="6"/>
      <c r="AD12" s="18"/>
      <c r="AE12" s="14" t="str">
        <f t="shared" si="0"/>
        <v/>
      </c>
    </row>
    <row r="13" spans="1:31" ht="15.6" x14ac:dyDescent="0.3">
      <c r="A13" s="20" t="str">
        <f>IF(ISNUMBER(AE13),RANK(AE13,$AE$4:$AE$23,0)+COUNTIF($AE$4:$AE13,AE13)-1,"")</f>
        <v/>
      </c>
      <c r="B13" s="5"/>
      <c r="C13" s="5"/>
      <c r="D13" s="5"/>
      <c r="E13" s="7"/>
      <c r="F13" s="32"/>
      <c r="G13" s="7"/>
      <c r="H13" s="5"/>
      <c r="I13" s="18"/>
      <c r="J13" s="8"/>
      <c r="K13" s="6"/>
      <c r="L13" s="6"/>
      <c r="M13" s="6"/>
      <c r="N13" s="6"/>
      <c r="O13" s="6"/>
      <c r="P13" s="6"/>
      <c r="Q13" s="6"/>
      <c r="R13" s="6"/>
      <c r="S13" s="6"/>
      <c r="T13" s="6"/>
      <c r="U13" s="6"/>
      <c r="V13" s="6"/>
      <c r="W13" s="6"/>
      <c r="X13" s="6"/>
      <c r="Y13" s="6"/>
      <c r="Z13" s="6"/>
      <c r="AA13" s="6"/>
      <c r="AB13" s="6"/>
      <c r="AC13" s="6"/>
      <c r="AD13" s="18"/>
      <c r="AE13" s="14" t="str">
        <f t="shared" si="0"/>
        <v/>
      </c>
    </row>
    <row r="14" spans="1:31" ht="15.6" x14ac:dyDescent="0.3">
      <c r="A14" s="20" t="str">
        <f>IF(ISNUMBER(AE14),RANK(AE14,$AE$4:$AE$23,0)+COUNTIF($AE$4:$AE14,AE14)-1,"")</f>
        <v/>
      </c>
      <c r="B14" s="5"/>
      <c r="C14" s="5"/>
      <c r="D14" s="5"/>
      <c r="E14" s="7"/>
      <c r="F14" s="32"/>
      <c r="G14" s="7"/>
      <c r="H14" s="5"/>
      <c r="I14" s="18"/>
      <c r="J14" s="8"/>
      <c r="K14" s="6"/>
      <c r="L14" s="6"/>
      <c r="M14" s="6"/>
      <c r="N14" s="6"/>
      <c r="O14" s="6"/>
      <c r="P14" s="6"/>
      <c r="Q14" s="6"/>
      <c r="R14" s="6"/>
      <c r="S14" s="6"/>
      <c r="T14" s="6"/>
      <c r="U14" s="6"/>
      <c r="V14" s="6"/>
      <c r="W14" s="6"/>
      <c r="X14" s="6"/>
      <c r="Y14" s="6"/>
      <c r="Z14" s="6"/>
      <c r="AA14" s="6"/>
      <c r="AB14" s="6"/>
      <c r="AC14" s="6"/>
      <c r="AD14" s="18"/>
      <c r="AE14" s="14" t="str">
        <f t="shared" si="0"/>
        <v/>
      </c>
    </row>
    <row r="15" spans="1:31" ht="15.6" x14ac:dyDescent="0.3">
      <c r="A15" s="20" t="str">
        <f>IF(ISNUMBER(AE15),RANK(AE15,$AE$4:$AE$23,0)+COUNTIF($AE$4:$AE15,AE15)-1,"")</f>
        <v/>
      </c>
      <c r="B15" s="5"/>
      <c r="C15" s="5"/>
      <c r="D15" s="5"/>
      <c r="E15" s="7"/>
      <c r="F15" s="32"/>
      <c r="G15" s="7"/>
      <c r="H15" s="5"/>
      <c r="I15" s="18"/>
      <c r="J15" s="8"/>
      <c r="K15" s="6"/>
      <c r="L15" s="6"/>
      <c r="M15" s="6"/>
      <c r="N15" s="6"/>
      <c r="O15" s="6"/>
      <c r="P15" s="6"/>
      <c r="Q15" s="6"/>
      <c r="R15" s="6"/>
      <c r="S15" s="6"/>
      <c r="T15" s="6"/>
      <c r="U15" s="6"/>
      <c r="V15" s="6"/>
      <c r="W15" s="6"/>
      <c r="X15" s="6"/>
      <c r="Y15" s="6"/>
      <c r="Z15" s="6"/>
      <c r="AA15" s="6"/>
      <c r="AB15" s="6"/>
      <c r="AC15" s="6"/>
      <c r="AD15" s="18"/>
      <c r="AE15" s="14" t="str">
        <f t="shared" si="0"/>
        <v/>
      </c>
    </row>
    <row r="16" spans="1:31" ht="15.6" x14ac:dyDescent="0.3">
      <c r="A16" s="20" t="str">
        <f>IF(ISNUMBER(AE16),RANK(AE16,$AE$4:$AE$23,0)+COUNTIF($AE$4:$AE16,AE16)-1,"")</f>
        <v/>
      </c>
      <c r="B16" s="5"/>
      <c r="C16" s="5"/>
      <c r="D16" s="5"/>
      <c r="E16" s="7"/>
      <c r="F16" s="32"/>
      <c r="G16" s="7"/>
      <c r="H16" s="5"/>
      <c r="I16" s="18"/>
      <c r="J16" s="8"/>
      <c r="K16" s="6"/>
      <c r="L16" s="6"/>
      <c r="M16" s="6"/>
      <c r="N16" s="6"/>
      <c r="O16" s="6"/>
      <c r="P16" s="6"/>
      <c r="Q16" s="6"/>
      <c r="R16" s="6"/>
      <c r="S16" s="6"/>
      <c r="T16" s="6"/>
      <c r="U16" s="6"/>
      <c r="V16" s="6"/>
      <c r="W16" s="6"/>
      <c r="X16" s="6"/>
      <c r="Y16" s="6"/>
      <c r="Z16" s="6"/>
      <c r="AA16" s="6"/>
      <c r="AB16" s="6"/>
      <c r="AC16" s="6"/>
      <c r="AD16" s="18"/>
      <c r="AE16" s="14" t="str">
        <f t="shared" si="0"/>
        <v/>
      </c>
    </row>
    <row r="17" spans="1:31" ht="15.6" x14ac:dyDescent="0.3">
      <c r="A17" s="20" t="str">
        <f>IF(ISNUMBER(AE17),RANK(AE17,$AE$4:$AE$23,0)+COUNTIF($AE$4:$AE17,AE17)-1,"")</f>
        <v/>
      </c>
      <c r="B17" s="5"/>
      <c r="C17" s="5"/>
      <c r="D17" s="5"/>
      <c r="E17" s="7"/>
      <c r="F17" s="32"/>
      <c r="G17" s="7"/>
      <c r="H17" s="5"/>
      <c r="I17" s="18"/>
      <c r="J17" s="8"/>
      <c r="K17" s="6"/>
      <c r="L17" s="6"/>
      <c r="M17" s="6"/>
      <c r="N17" s="6"/>
      <c r="O17" s="6"/>
      <c r="P17" s="6"/>
      <c r="Q17" s="6"/>
      <c r="R17" s="6"/>
      <c r="S17" s="6"/>
      <c r="T17" s="6"/>
      <c r="U17" s="6"/>
      <c r="V17" s="6"/>
      <c r="W17" s="6"/>
      <c r="X17" s="6"/>
      <c r="Y17" s="6"/>
      <c r="Z17" s="6"/>
      <c r="AA17" s="6"/>
      <c r="AB17" s="6"/>
      <c r="AC17" s="6"/>
      <c r="AD17" s="18"/>
      <c r="AE17" s="14" t="str">
        <f t="shared" si="0"/>
        <v/>
      </c>
    </row>
    <row r="18" spans="1:31" ht="15.6" x14ac:dyDescent="0.3">
      <c r="A18" s="20" t="str">
        <f>IF(ISNUMBER(AE18),RANK(AE18,$AE$4:$AE$23,0)+COUNTIF($AE$4:$AE18,AE18)-1,"")</f>
        <v/>
      </c>
      <c r="B18" s="5"/>
      <c r="C18" s="5"/>
      <c r="D18" s="5"/>
      <c r="E18" s="7"/>
      <c r="F18" s="32"/>
      <c r="G18" s="7"/>
      <c r="H18" s="5"/>
      <c r="I18" s="18"/>
      <c r="J18" s="8"/>
      <c r="K18" s="6"/>
      <c r="L18" s="6"/>
      <c r="M18" s="6"/>
      <c r="N18" s="6"/>
      <c r="O18" s="6"/>
      <c r="P18" s="6"/>
      <c r="Q18" s="6"/>
      <c r="R18" s="6"/>
      <c r="S18" s="6"/>
      <c r="T18" s="6"/>
      <c r="U18" s="6"/>
      <c r="V18" s="6"/>
      <c r="W18" s="6"/>
      <c r="X18" s="6"/>
      <c r="Y18" s="6"/>
      <c r="Z18" s="6"/>
      <c r="AA18" s="6"/>
      <c r="AB18" s="6"/>
      <c r="AC18" s="6"/>
      <c r="AD18" s="18"/>
      <c r="AE18" s="14" t="str">
        <f t="shared" si="0"/>
        <v/>
      </c>
    </row>
    <row r="19" spans="1:31" ht="15.6" x14ac:dyDescent="0.3">
      <c r="A19" s="20" t="str">
        <f>IF(ISNUMBER(AE19),RANK(AE19,$AE$4:$AE$23,0)+COUNTIF($AE$4:$AE19,AE19)-1,"")</f>
        <v/>
      </c>
      <c r="B19" s="5"/>
      <c r="C19" s="5"/>
      <c r="D19" s="5"/>
      <c r="E19" s="7"/>
      <c r="F19" s="32"/>
      <c r="G19" s="7"/>
      <c r="H19" s="5"/>
      <c r="I19" s="18"/>
      <c r="J19" s="8"/>
      <c r="K19" s="6"/>
      <c r="L19" s="6"/>
      <c r="M19" s="6"/>
      <c r="N19" s="6"/>
      <c r="O19" s="6"/>
      <c r="P19" s="6"/>
      <c r="Q19" s="6"/>
      <c r="R19" s="6"/>
      <c r="S19" s="6"/>
      <c r="T19" s="6"/>
      <c r="U19" s="6"/>
      <c r="V19" s="6"/>
      <c r="W19" s="6"/>
      <c r="X19" s="6"/>
      <c r="Y19" s="6"/>
      <c r="Z19" s="6"/>
      <c r="AA19" s="6"/>
      <c r="AB19" s="6"/>
      <c r="AC19" s="6"/>
      <c r="AD19" s="18"/>
      <c r="AE19" s="14" t="str">
        <f t="shared" si="0"/>
        <v/>
      </c>
    </row>
    <row r="20" spans="1:31" ht="15.6" x14ac:dyDescent="0.3">
      <c r="A20" s="20" t="str">
        <f>IF(ISNUMBER(AE20),RANK(AE20,$AE$4:$AE$23,0)+COUNTIF($AE$4:$AE20,AE20)-1,"")</f>
        <v/>
      </c>
      <c r="B20" s="5"/>
      <c r="C20" s="5"/>
      <c r="D20" s="5"/>
      <c r="E20" s="7"/>
      <c r="F20" s="32"/>
      <c r="G20" s="7"/>
      <c r="H20" s="5"/>
      <c r="I20" s="18"/>
      <c r="J20" s="8"/>
      <c r="K20" s="6"/>
      <c r="L20" s="6"/>
      <c r="M20" s="6"/>
      <c r="N20" s="6"/>
      <c r="O20" s="6"/>
      <c r="P20" s="6"/>
      <c r="Q20" s="6"/>
      <c r="R20" s="6"/>
      <c r="S20" s="6"/>
      <c r="T20" s="6"/>
      <c r="U20" s="6"/>
      <c r="V20" s="6"/>
      <c r="W20" s="6"/>
      <c r="X20" s="6"/>
      <c r="Y20" s="6"/>
      <c r="Z20" s="6"/>
      <c r="AA20" s="6"/>
      <c r="AB20" s="6"/>
      <c r="AC20" s="6"/>
      <c r="AD20" s="18"/>
      <c r="AE20" s="14" t="str">
        <f t="shared" si="0"/>
        <v/>
      </c>
    </row>
    <row r="21" spans="1:31" ht="15.6" x14ac:dyDescent="0.3">
      <c r="A21" s="20" t="str">
        <f>IF(ISNUMBER(AE21),RANK(AE21,$AE$4:$AE$23,0)+COUNTIF($AE$4:$AE21,AE21)-1,"")</f>
        <v/>
      </c>
      <c r="B21" s="5"/>
      <c r="C21" s="5"/>
      <c r="D21" s="5"/>
      <c r="E21" s="7"/>
      <c r="F21" s="32"/>
      <c r="G21" s="7"/>
      <c r="H21" s="5"/>
      <c r="I21" s="18"/>
      <c r="J21" s="8"/>
      <c r="K21" s="6"/>
      <c r="L21" s="6"/>
      <c r="M21" s="6"/>
      <c r="N21" s="6"/>
      <c r="O21" s="6"/>
      <c r="P21" s="6"/>
      <c r="Q21" s="6"/>
      <c r="R21" s="6"/>
      <c r="S21" s="6"/>
      <c r="T21" s="6"/>
      <c r="U21" s="6"/>
      <c r="V21" s="6"/>
      <c r="W21" s="6"/>
      <c r="X21" s="6"/>
      <c r="Y21" s="6"/>
      <c r="Z21" s="6"/>
      <c r="AA21" s="6"/>
      <c r="AB21" s="6"/>
      <c r="AC21" s="6"/>
      <c r="AD21" s="18"/>
      <c r="AE21" s="14" t="str">
        <f t="shared" si="0"/>
        <v/>
      </c>
    </row>
    <row r="22" spans="1:31" ht="15.6" x14ac:dyDescent="0.3">
      <c r="A22" s="20" t="str">
        <f>IF(ISNUMBER(AE22),RANK(AE22,$AE$4:$AE$23,0)+COUNTIF($AE$4:$AE22,AE22)-1,"")</f>
        <v/>
      </c>
      <c r="B22" s="5"/>
      <c r="C22" s="5"/>
      <c r="D22" s="5"/>
      <c r="E22" s="7"/>
      <c r="F22" s="32"/>
      <c r="G22" s="7"/>
      <c r="H22" s="5"/>
      <c r="I22" s="18"/>
      <c r="J22" s="8"/>
      <c r="K22" s="6"/>
      <c r="L22" s="6"/>
      <c r="M22" s="6"/>
      <c r="N22" s="6"/>
      <c r="O22" s="6"/>
      <c r="P22" s="6"/>
      <c r="Q22" s="6"/>
      <c r="R22" s="6"/>
      <c r="S22" s="6"/>
      <c r="T22" s="6"/>
      <c r="U22" s="6"/>
      <c r="V22" s="6"/>
      <c r="W22" s="6"/>
      <c r="X22" s="6"/>
      <c r="Y22" s="6"/>
      <c r="Z22" s="6"/>
      <c r="AA22" s="6"/>
      <c r="AB22" s="6"/>
      <c r="AC22" s="6"/>
      <c r="AD22" s="18"/>
      <c r="AE22" s="14" t="str">
        <f t="shared" si="0"/>
        <v/>
      </c>
    </row>
    <row r="23" spans="1:31" ht="15.6" x14ac:dyDescent="0.3">
      <c r="A23" s="20" t="str">
        <f>IF(ISNUMBER(AE23),RANK(AE23,$AE$4:$AE$23,0)+COUNTIF($AE$4:$AE23,AE23)-1,"")</f>
        <v/>
      </c>
      <c r="B23" s="5"/>
      <c r="C23" s="5"/>
      <c r="D23" s="5"/>
      <c r="E23" s="7"/>
      <c r="F23" s="32"/>
      <c r="G23" s="7"/>
      <c r="H23" s="5"/>
      <c r="I23" s="18"/>
      <c r="J23" s="8"/>
      <c r="K23" s="6"/>
      <c r="L23" s="6"/>
      <c r="M23" s="6"/>
      <c r="N23" s="6"/>
      <c r="O23" s="6"/>
      <c r="P23" s="6"/>
      <c r="Q23" s="6"/>
      <c r="R23" s="6"/>
      <c r="S23" s="6"/>
      <c r="T23" s="6"/>
      <c r="U23" s="6"/>
      <c r="V23" s="6"/>
      <c r="W23" s="6"/>
      <c r="X23" s="6"/>
      <c r="Y23" s="6"/>
      <c r="Z23" s="6"/>
      <c r="AA23" s="6"/>
      <c r="AB23" s="6"/>
      <c r="AC23" s="6"/>
      <c r="AD23" s="18"/>
      <c r="AE23" s="14" t="str">
        <f t="shared" si="0"/>
        <v/>
      </c>
    </row>
    <row r="24" spans="1:31" ht="15.6" x14ac:dyDescent="0.3">
      <c r="A24" s="20" t="str">
        <f>IF(ISNUMBER(AE24),RANK(AE24,$AE$4:$AE$23,0)+COUNTIF($AE$4:$AE24,AE24)-1,"")</f>
        <v/>
      </c>
      <c r="B24" s="5"/>
      <c r="C24" s="5"/>
      <c r="D24" s="5"/>
      <c r="E24" s="7"/>
      <c r="F24" s="32"/>
      <c r="G24" s="7"/>
      <c r="H24" s="5"/>
      <c r="I24" s="18"/>
      <c r="J24" s="8"/>
      <c r="K24" s="6"/>
      <c r="L24" s="6"/>
      <c r="M24" s="6"/>
      <c r="N24" s="6"/>
      <c r="O24" s="6"/>
      <c r="P24" s="6"/>
      <c r="Q24" s="6"/>
      <c r="R24" s="6"/>
      <c r="S24" s="6"/>
      <c r="T24" s="6"/>
      <c r="U24" s="6"/>
      <c r="V24" s="6"/>
      <c r="W24" s="6"/>
      <c r="X24" s="6"/>
      <c r="Y24" s="6"/>
      <c r="Z24" s="6"/>
      <c r="AA24" s="6"/>
      <c r="AB24" s="6"/>
      <c r="AC24" s="6"/>
      <c r="AD24" s="18"/>
      <c r="AE24" s="14" t="str">
        <f t="shared" si="0"/>
        <v/>
      </c>
    </row>
    <row r="25" spans="1:31" ht="15.6" x14ac:dyDescent="0.3">
      <c r="A25" s="20" t="str">
        <f>IF(ISNUMBER(AE25),RANK(AE25,$AE$4:$AE$23,0)+COUNTIF($AE$4:$AE25,AE25)-1,"")</f>
        <v/>
      </c>
      <c r="B25" s="5"/>
      <c r="C25" s="5"/>
      <c r="D25" s="5"/>
      <c r="E25" s="7"/>
      <c r="F25" s="32"/>
      <c r="G25" s="7"/>
      <c r="H25" s="5"/>
      <c r="I25" s="18"/>
      <c r="J25" s="8"/>
      <c r="K25" s="6"/>
      <c r="L25" s="6"/>
      <c r="M25" s="6"/>
      <c r="N25" s="6"/>
      <c r="O25" s="6"/>
      <c r="P25" s="6"/>
      <c r="Q25" s="6"/>
      <c r="R25" s="6"/>
      <c r="S25" s="6"/>
      <c r="T25" s="6"/>
      <c r="U25" s="6"/>
      <c r="V25" s="6"/>
      <c r="W25" s="6"/>
      <c r="X25" s="6"/>
      <c r="Y25" s="6"/>
      <c r="Z25" s="6"/>
      <c r="AA25" s="6"/>
      <c r="AB25" s="6"/>
      <c r="AC25" s="6"/>
      <c r="AD25" s="18"/>
      <c r="AE25" s="14" t="str">
        <f t="shared" si="0"/>
        <v/>
      </c>
    </row>
    <row r="26" spans="1:31" ht="15.6" x14ac:dyDescent="0.3">
      <c r="A26" s="20" t="str">
        <f>IF(ISNUMBER(AE26),RANK(AE26,$AE$4:$AE$23,0)+COUNTIF($AE$4:$AE26,AE26)-1,"")</f>
        <v/>
      </c>
      <c r="B26" s="5"/>
      <c r="C26" s="5"/>
      <c r="D26" s="5"/>
      <c r="E26" s="7"/>
      <c r="F26" s="32"/>
      <c r="G26" s="7"/>
      <c r="H26" s="5"/>
      <c r="I26" s="18"/>
      <c r="J26" s="8"/>
      <c r="K26" s="6"/>
      <c r="L26" s="6"/>
      <c r="M26" s="6"/>
      <c r="N26" s="6"/>
      <c r="O26" s="6"/>
      <c r="P26" s="6"/>
      <c r="Q26" s="6"/>
      <c r="R26" s="6"/>
      <c r="S26" s="6"/>
      <c r="T26" s="6"/>
      <c r="U26" s="6"/>
      <c r="V26" s="6"/>
      <c r="W26" s="6"/>
      <c r="X26" s="6"/>
      <c r="Y26" s="6"/>
      <c r="Z26" s="6"/>
      <c r="AA26" s="6"/>
      <c r="AB26" s="6"/>
      <c r="AC26" s="6"/>
      <c r="AD26" s="18"/>
      <c r="AE26" s="14" t="str">
        <f t="shared" si="0"/>
        <v/>
      </c>
    </row>
    <row r="27" spans="1:31" ht="15.6" x14ac:dyDescent="0.3">
      <c r="A27" s="20" t="str">
        <f>IF(ISNUMBER(AE27),RANK(AE27,$AE$4:$AE$23,0)+COUNTIF($AE$4:$AE27,AE27)-1,"")</f>
        <v/>
      </c>
      <c r="B27" s="5"/>
      <c r="C27" s="5"/>
      <c r="D27" s="5"/>
      <c r="E27" s="7"/>
      <c r="F27" s="32"/>
      <c r="G27" s="7"/>
      <c r="H27" s="5"/>
      <c r="I27" s="18"/>
      <c r="J27" s="8"/>
      <c r="K27" s="6"/>
      <c r="L27" s="6"/>
      <c r="M27" s="6"/>
      <c r="N27" s="6"/>
      <c r="O27" s="6"/>
      <c r="P27" s="6"/>
      <c r="Q27" s="6"/>
      <c r="R27" s="6"/>
      <c r="S27" s="6"/>
      <c r="T27" s="6"/>
      <c r="U27" s="6"/>
      <c r="V27" s="6"/>
      <c r="W27" s="6"/>
      <c r="X27" s="6"/>
      <c r="Y27" s="6"/>
      <c r="Z27" s="6"/>
      <c r="AA27" s="6"/>
      <c r="AB27" s="6"/>
      <c r="AC27" s="6"/>
      <c r="AD27" s="18"/>
      <c r="AE27" s="14" t="str">
        <f t="shared" si="0"/>
        <v/>
      </c>
    </row>
    <row r="28" spans="1:31" ht="15.6" x14ac:dyDescent="0.3">
      <c r="A28" s="20" t="str">
        <f>IF(ISNUMBER(AE28),RANK(AE28,$AE$4:$AE$23,0)+COUNTIF($AE$4:$AE28,AE28)-1,"")</f>
        <v/>
      </c>
      <c r="B28" s="5"/>
      <c r="C28" s="5"/>
      <c r="D28" s="5"/>
      <c r="E28" s="7"/>
      <c r="F28" s="32"/>
      <c r="G28" s="7"/>
      <c r="H28" s="5"/>
      <c r="I28" s="18"/>
      <c r="J28" s="8"/>
      <c r="K28" s="6"/>
      <c r="L28" s="6"/>
      <c r="M28" s="6"/>
      <c r="N28" s="6"/>
      <c r="O28" s="6"/>
      <c r="P28" s="6"/>
      <c r="Q28" s="6"/>
      <c r="R28" s="6"/>
      <c r="S28" s="6"/>
      <c r="T28" s="6"/>
      <c r="U28" s="6"/>
      <c r="V28" s="6"/>
      <c r="W28" s="6"/>
      <c r="X28" s="6"/>
      <c r="Y28" s="6"/>
      <c r="Z28" s="6"/>
      <c r="AA28" s="6"/>
      <c r="AB28" s="6"/>
      <c r="AC28" s="6"/>
      <c r="AD28" s="18"/>
      <c r="AE28" s="14" t="str">
        <f t="shared" si="0"/>
        <v/>
      </c>
    </row>
    <row r="29" spans="1:31" ht="15.6" x14ac:dyDescent="0.3">
      <c r="A29" s="20" t="str">
        <f>IF(ISNUMBER(AE29),RANK(AE29,$AE$4:$AE$23,0)+COUNTIF($AE$4:$AE29,AE29)-1,"")</f>
        <v/>
      </c>
      <c r="B29" s="5"/>
      <c r="C29" s="5"/>
      <c r="D29" s="5"/>
      <c r="E29" s="7"/>
      <c r="F29" s="32"/>
      <c r="G29" s="7"/>
      <c r="H29" s="5"/>
      <c r="I29" s="18"/>
      <c r="J29" s="8"/>
      <c r="K29" s="6"/>
      <c r="L29" s="6"/>
      <c r="M29" s="6"/>
      <c r="N29" s="6"/>
      <c r="O29" s="6"/>
      <c r="P29" s="6"/>
      <c r="Q29" s="6"/>
      <c r="R29" s="6"/>
      <c r="S29" s="6"/>
      <c r="T29" s="6"/>
      <c r="U29" s="6"/>
      <c r="V29" s="6"/>
      <c r="W29" s="6"/>
      <c r="X29" s="6"/>
      <c r="Y29" s="6"/>
      <c r="Z29" s="6"/>
      <c r="AA29" s="6"/>
      <c r="AB29" s="6"/>
      <c r="AC29" s="6"/>
      <c r="AD29" s="18"/>
      <c r="AE29" s="14" t="str">
        <f t="shared" si="0"/>
        <v/>
      </c>
    </row>
    <row r="30" spans="1:31" ht="15.6" x14ac:dyDescent="0.3">
      <c r="A30" s="20" t="str">
        <f>IF(ISNUMBER(AE30),RANK(AE30,$AE$4:$AE$23,0)+COUNTIF($AE$4:$AE30,AE30)-1,"")</f>
        <v/>
      </c>
      <c r="B30" s="5"/>
      <c r="C30" s="5"/>
      <c r="D30" s="5"/>
      <c r="E30" s="7"/>
      <c r="F30" s="32"/>
      <c r="G30" s="7"/>
      <c r="H30" s="5"/>
      <c r="I30" s="18"/>
      <c r="J30" s="8"/>
      <c r="K30" s="6"/>
      <c r="L30" s="6"/>
      <c r="M30" s="6"/>
      <c r="N30" s="6"/>
      <c r="O30" s="6"/>
      <c r="P30" s="6"/>
      <c r="Q30" s="6"/>
      <c r="R30" s="6"/>
      <c r="S30" s="6"/>
      <c r="T30" s="6"/>
      <c r="U30" s="6"/>
      <c r="V30" s="6"/>
      <c r="W30" s="6"/>
      <c r="X30" s="6"/>
      <c r="Y30" s="6"/>
      <c r="Z30" s="6"/>
      <c r="AA30" s="6"/>
      <c r="AB30" s="6"/>
      <c r="AC30" s="6"/>
      <c r="AD30" s="18"/>
      <c r="AE30" s="14" t="str">
        <f t="shared" si="0"/>
        <v/>
      </c>
    </row>
    <row r="31" spans="1:31" ht="15.6" x14ac:dyDescent="0.3">
      <c r="A31" s="20" t="str">
        <f>IF(ISNUMBER(AE31),RANK(AE31,$AE$4:$AE$23,0)+COUNTIF($AE$4:$AE31,AE31)-1,"")</f>
        <v/>
      </c>
      <c r="B31" s="5"/>
      <c r="C31" s="5"/>
      <c r="D31" s="5"/>
      <c r="E31" s="7"/>
      <c r="F31" s="32"/>
      <c r="G31" s="7"/>
      <c r="H31" s="5"/>
      <c r="I31" s="18"/>
      <c r="J31" s="8"/>
      <c r="K31" s="6"/>
      <c r="L31" s="6"/>
      <c r="M31" s="6"/>
      <c r="N31" s="6"/>
      <c r="O31" s="6"/>
      <c r="P31" s="6"/>
      <c r="Q31" s="6"/>
      <c r="R31" s="6"/>
      <c r="S31" s="6"/>
      <c r="T31" s="6"/>
      <c r="U31" s="6"/>
      <c r="V31" s="6"/>
      <c r="W31" s="6"/>
      <c r="X31" s="6"/>
      <c r="Y31" s="6"/>
      <c r="Z31" s="6"/>
      <c r="AA31" s="6"/>
      <c r="AB31" s="6"/>
      <c r="AC31" s="6"/>
      <c r="AD31" s="18"/>
      <c r="AE31" s="14" t="str">
        <f t="shared" si="0"/>
        <v/>
      </c>
    </row>
    <row r="32" spans="1:31" ht="15.6" x14ac:dyDescent="0.3">
      <c r="A32" s="20" t="str">
        <f>IF(ISNUMBER(AE32),RANK(AE32,$AE$4:$AE$23,0)+COUNTIF($AE$4:$AE32,AE32)-1,"")</f>
        <v/>
      </c>
      <c r="B32" s="5"/>
      <c r="C32" s="5"/>
      <c r="D32" s="5"/>
      <c r="E32" s="7"/>
      <c r="F32" s="32"/>
      <c r="G32" s="7"/>
      <c r="H32" s="5"/>
      <c r="I32" s="18"/>
      <c r="J32" s="8"/>
      <c r="K32" s="6"/>
      <c r="L32" s="6"/>
      <c r="M32" s="6"/>
      <c r="N32" s="6"/>
      <c r="O32" s="6"/>
      <c r="P32" s="6"/>
      <c r="Q32" s="6"/>
      <c r="R32" s="6"/>
      <c r="S32" s="6"/>
      <c r="T32" s="6"/>
      <c r="U32" s="6"/>
      <c r="V32" s="6"/>
      <c r="W32" s="6"/>
      <c r="X32" s="6"/>
      <c r="Y32" s="6"/>
      <c r="Z32" s="6"/>
      <c r="AA32" s="6"/>
      <c r="AB32" s="6"/>
      <c r="AC32" s="6"/>
      <c r="AD32" s="18"/>
      <c r="AE32" s="14" t="str">
        <f t="shared" si="0"/>
        <v/>
      </c>
    </row>
    <row r="33" spans="1:31" ht="15.6" x14ac:dyDescent="0.3">
      <c r="A33" s="20" t="str">
        <f>IF(ISNUMBER(AE33),RANK(AE33,$AE$4:$AE$23,0)+COUNTIF($AE$4:$AE33,AE33)-1,"")</f>
        <v/>
      </c>
      <c r="B33" s="5"/>
      <c r="C33" s="5"/>
      <c r="D33" s="5"/>
      <c r="E33" s="7"/>
      <c r="F33" s="32"/>
      <c r="G33" s="7"/>
      <c r="H33" s="5"/>
      <c r="I33" s="18"/>
      <c r="J33" s="8"/>
      <c r="K33" s="6"/>
      <c r="L33" s="6"/>
      <c r="M33" s="6"/>
      <c r="N33" s="6"/>
      <c r="O33" s="6"/>
      <c r="P33" s="6"/>
      <c r="Q33" s="6"/>
      <c r="R33" s="6"/>
      <c r="S33" s="6"/>
      <c r="T33" s="6"/>
      <c r="U33" s="6"/>
      <c r="V33" s="6"/>
      <c r="W33" s="6"/>
      <c r="X33" s="6"/>
      <c r="Y33" s="6"/>
      <c r="Z33" s="6"/>
      <c r="AA33" s="6"/>
      <c r="AB33" s="6"/>
      <c r="AC33" s="6"/>
      <c r="AD33" s="18"/>
      <c r="AE33" s="14" t="str">
        <f t="shared" si="0"/>
        <v/>
      </c>
    </row>
    <row r="34" spans="1:31" ht="15.6" x14ac:dyDescent="0.3">
      <c r="A34" s="20" t="str">
        <f>IF(ISNUMBER(AE34),RANK(AE34,$AE$4:$AE$23,0)+COUNTIF($AE$4:$AE34,AE34)-1,"")</f>
        <v/>
      </c>
      <c r="B34" s="5"/>
      <c r="C34" s="5"/>
      <c r="D34" s="5"/>
      <c r="E34" s="7"/>
      <c r="F34" s="32"/>
      <c r="G34" s="7"/>
      <c r="H34" s="5"/>
      <c r="I34" s="18"/>
      <c r="J34" s="8"/>
      <c r="K34" s="6"/>
      <c r="L34" s="6"/>
      <c r="M34" s="6"/>
      <c r="N34" s="6"/>
      <c r="O34" s="6"/>
      <c r="P34" s="6"/>
      <c r="Q34" s="6"/>
      <c r="R34" s="6"/>
      <c r="S34" s="6"/>
      <c r="T34" s="6"/>
      <c r="U34" s="6"/>
      <c r="V34" s="6"/>
      <c r="W34" s="6"/>
      <c r="X34" s="6"/>
      <c r="Y34" s="6"/>
      <c r="Z34" s="6"/>
      <c r="AA34" s="6"/>
      <c r="AB34" s="6"/>
      <c r="AC34" s="6"/>
      <c r="AD34" s="18"/>
      <c r="AE34" s="14" t="str">
        <f t="shared" si="0"/>
        <v/>
      </c>
    </row>
    <row r="35" spans="1:31" ht="15.6" x14ac:dyDescent="0.3">
      <c r="A35" s="20" t="str">
        <f>IF(ISNUMBER(AE35),RANK(AE35,$AE$4:$AE$23,0)+COUNTIF($AE$4:$AE35,AE35)-1,"")</f>
        <v/>
      </c>
      <c r="B35" s="5"/>
      <c r="C35" s="5"/>
      <c r="D35" s="5"/>
      <c r="E35" s="7"/>
      <c r="F35" s="32"/>
      <c r="G35" s="7"/>
      <c r="H35" s="5"/>
      <c r="I35" s="18"/>
      <c r="J35" s="8"/>
      <c r="K35" s="6"/>
      <c r="L35" s="6"/>
      <c r="M35" s="6"/>
      <c r="N35" s="6"/>
      <c r="O35" s="6"/>
      <c r="P35" s="6"/>
      <c r="Q35" s="6"/>
      <c r="R35" s="6"/>
      <c r="S35" s="6"/>
      <c r="T35" s="6"/>
      <c r="U35" s="6"/>
      <c r="V35" s="6"/>
      <c r="W35" s="6"/>
      <c r="X35" s="6"/>
      <c r="Y35" s="6"/>
      <c r="Z35" s="6"/>
      <c r="AA35" s="6"/>
      <c r="AB35" s="6"/>
      <c r="AC35" s="6"/>
      <c r="AD35" s="18"/>
      <c r="AE35" s="14" t="str">
        <f t="shared" si="0"/>
        <v/>
      </c>
    </row>
    <row r="36" spans="1:31" ht="15.6" x14ac:dyDescent="0.3">
      <c r="A36" s="20" t="str">
        <f>IF(ISNUMBER(AE36),RANK(AE36,$AE$4:$AE$23,0)+COUNTIF($AE$4:$AE36,AE36)-1,"")</f>
        <v/>
      </c>
      <c r="B36" s="5"/>
      <c r="C36" s="5"/>
      <c r="D36" s="5"/>
      <c r="E36" s="7"/>
      <c r="F36" s="32"/>
      <c r="G36" s="7"/>
      <c r="H36" s="5"/>
      <c r="I36" s="18"/>
      <c r="J36" s="8"/>
      <c r="K36" s="6"/>
      <c r="L36" s="6"/>
      <c r="M36" s="6"/>
      <c r="N36" s="6"/>
      <c r="O36" s="6"/>
      <c r="P36" s="6"/>
      <c r="Q36" s="6"/>
      <c r="R36" s="6"/>
      <c r="S36" s="6"/>
      <c r="T36" s="6"/>
      <c r="U36" s="6"/>
      <c r="V36" s="6"/>
      <c r="W36" s="6"/>
      <c r="X36" s="6"/>
      <c r="Y36" s="6"/>
      <c r="Z36" s="6"/>
      <c r="AA36" s="6"/>
      <c r="AB36" s="6"/>
      <c r="AC36" s="6"/>
      <c r="AD36" s="18"/>
      <c r="AE36" s="14" t="str">
        <f t="shared" ref="AE36:AE67" si="1">IF(SUM(J36:AC36)=0,"",MIN(4,(AVERAGE(J36:AC36))*(1+(IF(COUNT(J36:AC36)&gt;1,COUNT(J36:AC36),0)*osatekijän_kasautumisvaikutus))))</f>
        <v/>
      </c>
    </row>
    <row r="37" spans="1:31" ht="15.6" x14ac:dyDescent="0.3">
      <c r="A37" s="20" t="str">
        <f>IF(ISNUMBER(AE37),RANK(AE37,$AE$4:$AE$23,0)+COUNTIF($AE$4:$AE37,AE37)-1,"")</f>
        <v/>
      </c>
      <c r="B37" s="5"/>
      <c r="C37" s="5"/>
      <c r="D37" s="5"/>
      <c r="E37" s="7"/>
      <c r="F37" s="32"/>
      <c r="G37" s="7"/>
      <c r="H37" s="5"/>
      <c r="I37" s="18"/>
      <c r="J37" s="8"/>
      <c r="K37" s="6"/>
      <c r="L37" s="6"/>
      <c r="M37" s="6"/>
      <c r="N37" s="6"/>
      <c r="O37" s="6"/>
      <c r="P37" s="6"/>
      <c r="Q37" s="6"/>
      <c r="R37" s="6"/>
      <c r="S37" s="6"/>
      <c r="T37" s="6"/>
      <c r="U37" s="6"/>
      <c r="V37" s="6"/>
      <c r="W37" s="6"/>
      <c r="X37" s="6"/>
      <c r="Y37" s="6"/>
      <c r="Z37" s="6"/>
      <c r="AA37" s="6"/>
      <c r="AB37" s="6"/>
      <c r="AC37" s="6"/>
      <c r="AD37" s="18"/>
      <c r="AE37" s="14" t="str">
        <f t="shared" si="1"/>
        <v/>
      </c>
    </row>
    <row r="38" spans="1:31" ht="15.6" x14ac:dyDescent="0.3">
      <c r="A38" s="20" t="str">
        <f>IF(ISNUMBER(AE38),RANK(AE38,$AE$4:$AE$23,0)+COUNTIF($AE$4:$AE38,AE38)-1,"")</f>
        <v/>
      </c>
      <c r="B38" s="5"/>
      <c r="C38" s="5"/>
      <c r="D38" s="5"/>
      <c r="E38" s="7"/>
      <c r="F38" s="32"/>
      <c r="G38" s="7"/>
      <c r="H38" s="5"/>
      <c r="I38" s="18"/>
      <c r="J38" s="8"/>
      <c r="K38" s="6"/>
      <c r="L38" s="6"/>
      <c r="M38" s="6"/>
      <c r="N38" s="6"/>
      <c r="O38" s="6"/>
      <c r="P38" s="6"/>
      <c r="Q38" s="6"/>
      <c r="R38" s="6"/>
      <c r="S38" s="6"/>
      <c r="T38" s="6"/>
      <c r="U38" s="6"/>
      <c r="V38" s="6"/>
      <c r="W38" s="6"/>
      <c r="X38" s="6"/>
      <c r="Y38" s="6"/>
      <c r="Z38" s="6"/>
      <c r="AA38" s="6"/>
      <c r="AB38" s="6"/>
      <c r="AC38" s="6"/>
      <c r="AD38" s="18"/>
      <c r="AE38" s="14" t="str">
        <f t="shared" si="1"/>
        <v/>
      </c>
    </row>
    <row r="39" spans="1:31" ht="15.6" x14ac:dyDescent="0.3">
      <c r="A39" s="20" t="str">
        <f>IF(ISNUMBER(AE39),RANK(AE39,$AE$4:$AE$23,0)+COUNTIF($AE$4:$AE39,AE39)-1,"")</f>
        <v/>
      </c>
      <c r="B39" s="5"/>
      <c r="C39" s="5"/>
      <c r="D39" s="5"/>
      <c r="E39" s="7"/>
      <c r="F39" s="32"/>
      <c r="G39" s="7"/>
      <c r="H39" s="5"/>
      <c r="I39" s="18"/>
      <c r="J39" s="8"/>
      <c r="K39" s="6"/>
      <c r="L39" s="6"/>
      <c r="M39" s="6"/>
      <c r="N39" s="6"/>
      <c r="O39" s="6"/>
      <c r="P39" s="6"/>
      <c r="Q39" s="6"/>
      <c r="R39" s="6"/>
      <c r="S39" s="6"/>
      <c r="T39" s="6"/>
      <c r="U39" s="6"/>
      <c r="V39" s="6"/>
      <c r="W39" s="6"/>
      <c r="X39" s="6"/>
      <c r="Y39" s="6"/>
      <c r="Z39" s="6"/>
      <c r="AA39" s="6"/>
      <c r="AB39" s="6"/>
      <c r="AC39" s="6"/>
      <c r="AD39" s="18"/>
      <c r="AE39" s="14" t="str">
        <f t="shared" si="1"/>
        <v/>
      </c>
    </row>
    <row r="40" spans="1:31" ht="15.6" x14ac:dyDescent="0.3">
      <c r="A40" s="20" t="str">
        <f>IF(ISNUMBER(AE40),RANK(AE40,$AE$4:$AE$23,0)+COUNTIF($AE$4:$AE40,AE40)-1,"")</f>
        <v/>
      </c>
      <c r="B40" s="5"/>
      <c r="C40" s="5"/>
      <c r="D40" s="5"/>
      <c r="E40" s="7"/>
      <c r="F40" s="32"/>
      <c r="G40" s="7"/>
      <c r="H40" s="5"/>
      <c r="I40" s="18"/>
      <c r="J40" s="8"/>
      <c r="K40" s="6"/>
      <c r="L40" s="6"/>
      <c r="M40" s="6"/>
      <c r="N40" s="6"/>
      <c r="O40" s="6"/>
      <c r="P40" s="6"/>
      <c r="Q40" s="6"/>
      <c r="R40" s="6"/>
      <c r="S40" s="6"/>
      <c r="T40" s="6"/>
      <c r="U40" s="6"/>
      <c r="V40" s="6"/>
      <c r="W40" s="6"/>
      <c r="X40" s="6"/>
      <c r="Y40" s="6"/>
      <c r="Z40" s="6"/>
      <c r="AA40" s="6"/>
      <c r="AB40" s="6"/>
      <c r="AC40" s="6"/>
      <c r="AD40" s="18"/>
      <c r="AE40" s="14" t="str">
        <f t="shared" si="1"/>
        <v/>
      </c>
    </row>
    <row r="41" spans="1:31" ht="15.6" x14ac:dyDescent="0.3">
      <c r="A41" s="20" t="str">
        <f>IF(ISNUMBER(AE41),RANK(AE41,$AE$4:$AE$23,0)+COUNTIF($AE$4:$AE41,AE41)-1,"")</f>
        <v/>
      </c>
      <c r="B41" s="5"/>
      <c r="C41" s="5"/>
      <c r="D41" s="5"/>
      <c r="E41" s="7"/>
      <c r="F41" s="32"/>
      <c r="G41" s="7"/>
      <c r="H41" s="5"/>
      <c r="I41" s="18"/>
      <c r="J41" s="8"/>
      <c r="K41" s="6"/>
      <c r="L41" s="6"/>
      <c r="M41" s="6"/>
      <c r="N41" s="6"/>
      <c r="O41" s="6"/>
      <c r="P41" s="6"/>
      <c r="Q41" s="6"/>
      <c r="R41" s="6"/>
      <c r="S41" s="6"/>
      <c r="T41" s="6"/>
      <c r="U41" s="6"/>
      <c r="V41" s="6"/>
      <c r="W41" s="6"/>
      <c r="X41" s="6"/>
      <c r="Y41" s="6"/>
      <c r="Z41" s="6"/>
      <c r="AA41" s="6"/>
      <c r="AB41" s="6"/>
      <c r="AC41" s="6"/>
      <c r="AD41" s="18"/>
      <c r="AE41" s="14" t="str">
        <f t="shared" si="1"/>
        <v/>
      </c>
    </row>
    <row r="42" spans="1:31" ht="15.6" x14ac:dyDescent="0.3">
      <c r="A42" s="20" t="str">
        <f>IF(ISNUMBER(AE42),RANK(AE42,$AE$4:$AE$23,0)+COUNTIF($AE$4:$AE42,AE42)-1,"")</f>
        <v/>
      </c>
      <c r="B42" s="5"/>
      <c r="C42" s="5"/>
      <c r="D42" s="5"/>
      <c r="E42" s="7"/>
      <c r="F42" s="32"/>
      <c r="G42" s="7"/>
      <c r="H42" s="5"/>
      <c r="I42" s="18"/>
      <c r="J42" s="8"/>
      <c r="K42" s="6"/>
      <c r="L42" s="6"/>
      <c r="M42" s="6"/>
      <c r="N42" s="6"/>
      <c r="O42" s="6"/>
      <c r="P42" s="6"/>
      <c r="Q42" s="6"/>
      <c r="R42" s="6"/>
      <c r="S42" s="6"/>
      <c r="T42" s="6"/>
      <c r="U42" s="6"/>
      <c r="V42" s="6"/>
      <c r="W42" s="6"/>
      <c r="X42" s="6"/>
      <c r="Y42" s="6"/>
      <c r="Z42" s="6"/>
      <c r="AA42" s="6"/>
      <c r="AB42" s="6"/>
      <c r="AC42" s="6"/>
      <c r="AD42" s="18"/>
      <c r="AE42" s="14" t="str">
        <f t="shared" si="1"/>
        <v/>
      </c>
    </row>
    <row r="43" spans="1:31" ht="15.6" x14ac:dyDescent="0.3">
      <c r="A43" s="20" t="str">
        <f>IF(ISNUMBER(AE43),RANK(AE43,$AE$4:$AE$23,0)+COUNTIF($AE$4:$AE43,AE43)-1,"")</f>
        <v/>
      </c>
      <c r="B43" s="5"/>
      <c r="C43" s="5"/>
      <c r="D43" s="5"/>
      <c r="E43" s="7"/>
      <c r="F43" s="32"/>
      <c r="G43" s="7"/>
      <c r="H43" s="5"/>
      <c r="I43" s="18"/>
      <c r="J43" s="8"/>
      <c r="K43" s="6"/>
      <c r="L43" s="6"/>
      <c r="M43" s="6"/>
      <c r="N43" s="6"/>
      <c r="O43" s="6"/>
      <c r="P43" s="6"/>
      <c r="Q43" s="6"/>
      <c r="R43" s="6"/>
      <c r="S43" s="6"/>
      <c r="T43" s="6"/>
      <c r="U43" s="6"/>
      <c r="V43" s="6"/>
      <c r="W43" s="6"/>
      <c r="X43" s="6"/>
      <c r="Y43" s="6"/>
      <c r="Z43" s="6"/>
      <c r="AA43" s="6"/>
      <c r="AB43" s="6"/>
      <c r="AC43" s="6"/>
      <c r="AD43" s="18"/>
      <c r="AE43" s="14" t="str">
        <f t="shared" si="1"/>
        <v/>
      </c>
    </row>
    <row r="44" spans="1:31" ht="15.6" x14ac:dyDescent="0.3">
      <c r="A44" s="20" t="str">
        <f>IF(ISNUMBER(AE44),RANK(AE44,$AE$4:$AE$23,0)+COUNTIF($AE$4:$AE44,AE44)-1,"")</f>
        <v/>
      </c>
      <c r="B44" s="5"/>
      <c r="C44" s="5"/>
      <c r="D44" s="5"/>
      <c r="E44" s="7"/>
      <c r="F44" s="32"/>
      <c r="G44" s="7"/>
      <c r="H44" s="5"/>
      <c r="I44" s="18"/>
      <c r="J44" s="8"/>
      <c r="K44" s="6"/>
      <c r="L44" s="6"/>
      <c r="M44" s="6"/>
      <c r="N44" s="6"/>
      <c r="O44" s="6"/>
      <c r="P44" s="6"/>
      <c r="Q44" s="6"/>
      <c r="R44" s="6"/>
      <c r="S44" s="6"/>
      <c r="T44" s="6"/>
      <c r="U44" s="6"/>
      <c r="V44" s="6"/>
      <c r="W44" s="6"/>
      <c r="X44" s="6"/>
      <c r="Y44" s="6"/>
      <c r="Z44" s="6"/>
      <c r="AA44" s="6"/>
      <c r="AB44" s="6"/>
      <c r="AC44" s="6"/>
      <c r="AD44" s="18"/>
      <c r="AE44" s="14" t="str">
        <f t="shared" si="1"/>
        <v/>
      </c>
    </row>
    <row r="45" spans="1:31" ht="15.6" x14ac:dyDescent="0.3">
      <c r="A45" s="20" t="str">
        <f>IF(ISNUMBER(AE45),RANK(AE45,$AE$4:$AE$23,0)+COUNTIF($AE$4:$AE45,AE45)-1,"")</f>
        <v/>
      </c>
      <c r="B45" s="5"/>
      <c r="C45" s="5"/>
      <c r="D45" s="5"/>
      <c r="E45" s="7"/>
      <c r="F45" s="32"/>
      <c r="G45" s="7"/>
      <c r="H45" s="5"/>
      <c r="I45" s="18"/>
      <c r="J45" s="8"/>
      <c r="K45" s="6"/>
      <c r="L45" s="6"/>
      <c r="M45" s="6"/>
      <c r="N45" s="6"/>
      <c r="O45" s="6"/>
      <c r="P45" s="6"/>
      <c r="Q45" s="6"/>
      <c r="R45" s="6"/>
      <c r="S45" s="6"/>
      <c r="T45" s="6"/>
      <c r="U45" s="6"/>
      <c r="V45" s="6"/>
      <c r="W45" s="6"/>
      <c r="X45" s="6"/>
      <c r="Y45" s="6"/>
      <c r="Z45" s="6"/>
      <c r="AA45" s="6"/>
      <c r="AB45" s="6"/>
      <c r="AC45" s="6"/>
      <c r="AD45" s="18"/>
      <c r="AE45" s="14" t="str">
        <f t="shared" si="1"/>
        <v/>
      </c>
    </row>
    <row r="46" spans="1:31" ht="15.6" x14ac:dyDescent="0.3">
      <c r="A46" s="20" t="str">
        <f>IF(ISNUMBER(AE46),RANK(AE46,$AE$4:$AE$23,0)+COUNTIF($AE$4:$AE46,AE46)-1,"")</f>
        <v/>
      </c>
      <c r="B46" s="5"/>
      <c r="C46" s="5"/>
      <c r="D46" s="5"/>
      <c r="E46" s="7"/>
      <c r="F46" s="32"/>
      <c r="G46" s="7"/>
      <c r="H46" s="5"/>
      <c r="I46" s="18"/>
      <c r="J46" s="8"/>
      <c r="K46" s="6"/>
      <c r="L46" s="6"/>
      <c r="M46" s="6"/>
      <c r="N46" s="6"/>
      <c r="O46" s="6"/>
      <c r="P46" s="6"/>
      <c r="Q46" s="6"/>
      <c r="R46" s="6"/>
      <c r="S46" s="6"/>
      <c r="T46" s="6"/>
      <c r="U46" s="6"/>
      <c r="V46" s="6"/>
      <c r="W46" s="6"/>
      <c r="X46" s="6"/>
      <c r="Y46" s="6"/>
      <c r="Z46" s="6"/>
      <c r="AA46" s="6"/>
      <c r="AB46" s="6"/>
      <c r="AC46" s="6"/>
      <c r="AD46" s="18"/>
      <c r="AE46" s="14" t="str">
        <f t="shared" si="1"/>
        <v/>
      </c>
    </row>
    <row r="47" spans="1:31" ht="15.6" x14ac:dyDescent="0.3">
      <c r="A47" s="20" t="str">
        <f>IF(ISNUMBER(AE47),RANK(AE47,$AE$4:$AE$23,0)+COUNTIF($AE$4:$AE47,AE47)-1,"")</f>
        <v/>
      </c>
      <c r="B47" s="5"/>
      <c r="C47" s="5"/>
      <c r="D47" s="5"/>
      <c r="E47" s="7"/>
      <c r="F47" s="32"/>
      <c r="G47" s="7"/>
      <c r="H47" s="5"/>
      <c r="I47" s="18"/>
      <c r="J47" s="8"/>
      <c r="K47" s="6"/>
      <c r="L47" s="6"/>
      <c r="M47" s="6"/>
      <c r="N47" s="6"/>
      <c r="O47" s="6"/>
      <c r="P47" s="6"/>
      <c r="Q47" s="6"/>
      <c r="R47" s="6"/>
      <c r="S47" s="6"/>
      <c r="T47" s="6"/>
      <c r="U47" s="6"/>
      <c r="V47" s="6"/>
      <c r="W47" s="6"/>
      <c r="X47" s="6"/>
      <c r="Y47" s="6"/>
      <c r="Z47" s="6"/>
      <c r="AA47" s="6"/>
      <c r="AB47" s="6"/>
      <c r="AC47" s="6"/>
      <c r="AD47" s="18"/>
      <c r="AE47" s="14" t="str">
        <f t="shared" si="1"/>
        <v/>
      </c>
    </row>
    <row r="48" spans="1:31" ht="15.6" x14ac:dyDescent="0.3">
      <c r="A48" s="20" t="str">
        <f>IF(ISNUMBER(AE48),RANK(AE48,$AE$4:$AE$23,0)+COUNTIF($AE$4:$AE48,AE48)-1,"")</f>
        <v/>
      </c>
      <c r="B48" s="5"/>
      <c r="C48" s="5"/>
      <c r="D48" s="5"/>
      <c r="E48" s="7"/>
      <c r="F48" s="32"/>
      <c r="G48" s="7"/>
      <c r="H48" s="5"/>
      <c r="I48" s="18"/>
      <c r="J48" s="8"/>
      <c r="K48" s="6"/>
      <c r="L48" s="6"/>
      <c r="M48" s="6"/>
      <c r="N48" s="6"/>
      <c r="O48" s="6"/>
      <c r="P48" s="6"/>
      <c r="Q48" s="6"/>
      <c r="R48" s="6"/>
      <c r="S48" s="6"/>
      <c r="T48" s="6"/>
      <c r="U48" s="6"/>
      <c r="V48" s="6"/>
      <c r="W48" s="6"/>
      <c r="X48" s="6"/>
      <c r="Y48" s="6"/>
      <c r="Z48" s="6"/>
      <c r="AA48" s="6"/>
      <c r="AB48" s="6"/>
      <c r="AC48" s="6"/>
      <c r="AD48" s="18"/>
      <c r="AE48" s="14" t="str">
        <f t="shared" si="1"/>
        <v/>
      </c>
    </row>
    <row r="49" spans="1:31" ht="15.6" x14ac:dyDescent="0.3">
      <c r="A49" s="20" t="str">
        <f>IF(ISNUMBER(AE49),RANK(AE49,$AE$4:$AE$23,0)+COUNTIF($AE$4:$AE49,AE49)-1,"")</f>
        <v/>
      </c>
      <c r="B49" s="5"/>
      <c r="C49" s="5"/>
      <c r="D49" s="5"/>
      <c r="E49" s="7"/>
      <c r="F49" s="32"/>
      <c r="G49" s="7"/>
      <c r="H49" s="5"/>
      <c r="I49" s="18"/>
      <c r="J49" s="8"/>
      <c r="K49" s="6"/>
      <c r="L49" s="6"/>
      <c r="M49" s="6"/>
      <c r="N49" s="6"/>
      <c r="O49" s="6"/>
      <c r="P49" s="6"/>
      <c r="Q49" s="6"/>
      <c r="R49" s="6"/>
      <c r="S49" s="6"/>
      <c r="T49" s="6"/>
      <c r="U49" s="6"/>
      <c r="V49" s="6"/>
      <c r="W49" s="6"/>
      <c r="X49" s="6"/>
      <c r="Y49" s="6"/>
      <c r="Z49" s="6"/>
      <c r="AA49" s="6"/>
      <c r="AB49" s="6"/>
      <c r="AC49" s="6"/>
      <c r="AD49" s="18"/>
      <c r="AE49" s="14" t="str">
        <f t="shared" si="1"/>
        <v/>
      </c>
    </row>
    <row r="50" spans="1:31" ht="15.6" x14ac:dyDescent="0.3">
      <c r="A50" s="20" t="str">
        <f>IF(ISNUMBER(AE50),RANK(AE50,$AE$4:$AE$23,0)+COUNTIF($AE$4:$AE50,AE50)-1,"")</f>
        <v/>
      </c>
      <c r="B50" s="5"/>
      <c r="C50" s="5"/>
      <c r="D50" s="5"/>
      <c r="E50" s="7"/>
      <c r="F50" s="32"/>
      <c r="G50" s="7"/>
      <c r="H50" s="5"/>
      <c r="I50" s="18"/>
      <c r="J50" s="8"/>
      <c r="K50" s="6"/>
      <c r="L50" s="6"/>
      <c r="M50" s="6"/>
      <c r="N50" s="6"/>
      <c r="O50" s="6"/>
      <c r="P50" s="6"/>
      <c r="Q50" s="6"/>
      <c r="R50" s="6"/>
      <c r="S50" s="6"/>
      <c r="T50" s="6"/>
      <c r="U50" s="6"/>
      <c r="V50" s="6"/>
      <c r="W50" s="6"/>
      <c r="X50" s="6"/>
      <c r="Y50" s="6"/>
      <c r="Z50" s="6"/>
      <c r="AA50" s="6"/>
      <c r="AB50" s="6"/>
      <c r="AC50" s="6"/>
      <c r="AD50" s="18"/>
      <c r="AE50" s="14" t="str">
        <f t="shared" si="1"/>
        <v/>
      </c>
    </row>
    <row r="51" spans="1:31" ht="15.6" x14ac:dyDescent="0.3">
      <c r="A51" s="20" t="str">
        <f>IF(ISNUMBER(AE51),RANK(AE51,$AE$4:$AE$23,0)+COUNTIF($AE$4:$AE51,AE51)-1,"")</f>
        <v/>
      </c>
      <c r="B51" s="5"/>
      <c r="C51" s="5"/>
      <c r="D51" s="5"/>
      <c r="E51" s="7"/>
      <c r="F51" s="32"/>
      <c r="G51" s="7"/>
      <c r="H51" s="5"/>
      <c r="I51" s="18"/>
      <c r="J51" s="8"/>
      <c r="K51" s="6"/>
      <c r="L51" s="6"/>
      <c r="M51" s="6"/>
      <c r="N51" s="6"/>
      <c r="O51" s="6"/>
      <c r="P51" s="6"/>
      <c r="Q51" s="6"/>
      <c r="R51" s="6"/>
      <c r="S51" s="6"/>
      <c r="T51" s="6"/>
      <c r="U51" s="6"/>
      <c r="V51" s="6"/>
      <c r="W51" s="6"/>
      <c r="X51" s="6"/>
      <c r="Y51" s="6"/>
      <c r="Z51" s="6"/>
      <c r="AA51" s="6"/>
      <c r="AB51" s="6"/>
      <c r="AC51" s="6"/>
      <c r="AD51" s="18"/>
      <c r="AE51" s="14" t="str">
        <f t="shared" si="1"/>
        <v/>
      </c>
    </row>
    <row r="52" spans="1:31" ht="15.6" x14ac:dyDescent="0.3">
      <c r="A52" s="20" t="str">
        <f>IF(ISNUMBER(AE52),RANK(AE52,$AE$4:$AE$23,0)+COUNTIF($AE$4:$AE52,AE52)-1,"")</f>
        <v/>
      </c>
      <c r="B52" s="5"/>
      <c r="C52" s="5"/>
      <c r="D52" s="5"/>
      <c r="E52" s="7"/>
      <c r="F52" s="32"/>
      <c r="G52" s="7"/>
      <c r="H52" s="5"/>
      <c r="I52" s="18"/>
      <c r="J52" s="8"/>
      <c r="K52" s="6"/>
      <c r="L52" s="6"/>
      <c r="M52" s="6"/>
      <c r="N52" s="6"/>
      <c r="O52" s="6"/>
      <c r="P52" s="6"/>
      <c r="Q52" s="6"/>
      <c r="R52" s="6"/>
      <c r="S52" s="6"/>
      <c r="T52" s="6"/>
      <c r="U52" s="6"/>
      <c r="V52" s="6"/>
      <c r="W52" s="6"/>
      <c r="X52" s="6"/>
      <c r="Y52" s="6"/>
      <c r="Z52" s="6"/>
      <c r="AA52" s="6"/>
      <c r="AB52" s="6"/>
      <c r="AC52" s="6"/>
      <c r="AD52" s="18"/>
      <c r="AE52" s="14" t="str">
        <f t="shared" si="1"/>
        <v/>
      </c>
    </row>
    <row r="53" spans="1:31" ht="15.6" x14ac:dyDescent="0.3">
      <c r="A53" s="20" t="str">
        <f>IF(ISNUMBER(AE53),RANK(AE53,$AE$4:$AE$23,0)+COUNTIF($AE$4:$AE53,AE53)-1,"")</f>
        <v/>
      </c>
      <c r="B53" s="5"/>
      <c r="C53" s="5"/>
      <c r="D53" s="5"/>
      <c r="E53" s="7"/>
      <c r="F53" s="32"/>
      <c r="G53" s="7"/>
      <c r="H53" s="5"/>
      <c r="I53" s="18"/>
      <c r="J53" s="8"/>
      <c r="K53" s="6"/>
      <c r="L53" s="6"/>
      <c r="M53" s="6"/>
      <c r="N53" s="6"/>
      <c r="O53" s="6"/>
      <c r="P53" s="6"/>
      <c r="Q53" s="6"/>
      <c r="R53" s="6"/>
      <c r="S53" s="6"/>
      <c r="T53" s="6"/>
      <c r="U53" s="6"/>
      <c r="V53" s="6"/>
      <c r="W53" s="6"/>
      <c r="X53" s="6"/>
      <c r="Y53" s="6"/>
      <c r="Z53" s="6"/>
      <c r="AA53" s="6"/>
      <c r="AB53" s="6"/>
      <c r="AC53" s="6"/>
      <c r="AD53" s="18"/>
      <c r="AE53" s="14" t="str">
        <f t="shared" si="1"/>
        <v/>
      </c>
    </row>
    <row r="54" spans="1:31" ht="15.6" x14ac:dyDescent="0.3">
      <c r="A54" s="20" t="str">
        <f>IF(ISNUMBER(AE54),RANK(AE54,$AE$4:$AE$23,0)+COUNTIF($AE$4:$AE54,AE54)-1,"")</f>
        <v/>
      </c>
      <c r="B54" s="5"/>
      <c r="C54" s="5"/>
      <c r="D54" s="5"/>
      <c r="E54" s="7"/>
      <c r="F54" s="32"/>
      <c r="G54" s="7"/>
      <c r="H54" s="5"/>
      <c r="I54" s="18"/>
      <c r="J54" s="8"/>
      <c r="K54" s="6"/>
      <c r="L54" s="6"/>
      <c r="M54" s="6"/>
      <c r="N54" s="6"/>
      <c r="O54" s="6"/>
      <c r="P54" s="6"/>
      <c r="Q54" s="6"/>
      <c r="R54" s="6"/>
      <c r="S54" s="6"/>
      <c r="T54" s="6"/>
      <c r="U54" s="6"/>
      <c r="V54" s="6"/>
      <c r="W54" s="6"/>
      <c r="X54" s="6"/>
      <c r="Y54" s="6"/>
      <c r="Z54" s="6"/>
      <c r="AA54" s="6"/>
      <c r="AB54" s="6"/>
      <c r="AC54" s="6"/>
      <c r="AD54" s="18"/>
      <c r="AE54" s="14" t="str">
        <f t="shared" si="1"/>
        <v/>
      </c>
    </row>
    <row r="55" spans="1:31" ht="15.6" x14ac:dyDescent="0.3">
      <c r="A55" s="20" t="str">
        <f>IF(ISNUMBER(AE55),RANK(AE55,$AE$4:$AE$23,0)+COUNTIF($AE$4:$AE55,AE55)-1,"")</f>
        <v/>
      </c>
      <c r="B55" s="5"/>
      <c r="C55" s="5"/>
      <c r="D55" s="5"/>
      <c r="E55" s="7"/>
      <c r="F55" s="32"/>
      <c r="G55" s="7"/>
      <c r="H55" s="5"/>
      <c r="I55" s="18"/>
      <c r="J55" s="8"/>
      <c r="K55" s="6"/>
      <c r="L55" s="6"/>
      <c r="M55" s="6"/>
      <c r="N55" s="6"/>
      <c r="O55" s="6"/>
      <c r="P55" s="6"/>
      <c r="Q55" s="6"/>
      <c r="R55" s="6"/>
      <c r="S55" s="6"/>
      <c r="T55" s="6"/>
      <c r="U55" s="6"/>
      <c r="V55" s="6"/>
      <c r="W55" s="6"/>
      <c r="X55" s="6"/>
      <c r="Y55" s="6"/>
      <c r="Z55" s="6"/>
      <c r="AA55" s="6"/>
      <c r="AB55" s="6"/>
      <c r="AC55" s="6"/>
      <c r="AD55" s="18"/>
      <c r="AE55" s="14" t="str">
        <f t="shared" si="1"/>
        <v/>
      </c>
    </row>
    <row r="56" spans="1:31" ht="15.6" x14ac:dyDescent="0.3">
      <c r="A56" s="20" t="str">
        <f>IF(ISNUMBER(AE56),RANK(AE56,$AE$4:$AE$23,0)+COUNTIF($AE$4:$AE56,AE56)-1,"")</f>
        <v/>
      </c>
      <c r="B56" s="5"/>
      <c r="C56" s="5"/>
      <c r="D56" s="5"/>
      <c r="E56" s="7"/>
      <c r="F56" s="32"/>
      <c r="G56" s="7"/>
      <c r="H56" s="5"/>
      <c r="I56" s="18"/>
      <c r="J56" s="8"/>
      <c r="K56" s="6"/>
      <c r="L56" s="6"/>
      <c r="M56" s="6"/>
      <c r="N56" s="6"/>
      <c r="O56" s="6"/>
      <c r="P56" s="6"/>
      <c r="Q56" s="6"/>
      <c r="R56" s="6"/>
      <c r="S56" s="6"/>
      <c r="T56" s="6"/>
      <c r="U56" s="6"/>
      <c r="V56" s="6"/>
      <c r="W56" s="6"/>
      <c r="X56" s="6"/>
      <c r="Y56" s="6"/>
      <c r="Z56" s="6"/>
      <c r="AA56" s="6"/>
      <c r="AB56" s="6"/>
      <c r="AC56" s="6"/>
      <c r="AD56" s="18"/>
      <c r="AE56" s="14" t="str">
        <f t="shared" si="1"/>
        <v/>
      </c>
    </row>
    <row r="57" spans="1:31" ht="15.6" x14ac:dyDescent="0.3">
      <c r="A57" s="20" t="str">
        <f>IF(ISNUMBER(AE57),RANK(AE57,$AE$4:$AE$23,0)+COUNTIF($AE$4:$AE57,AE57)-1,"")</f>
        <v/>
      </c>
      <c r="B57" s="5"/>
      <c r="C57" s="5"/>
      <c r="D57" s="5"/>
      <c r="E57" s="7"/>
      <c r="F57" s="32"/>
      <c r="G57" s="7"/>
      <c r="H57" s="5"/>
      <c r="I57" s="18"/>
      <c r="J57" s="8"/>
      <c r="K57" s="6"/>
      <c r="L57" s="6"/>
      <c r="M57" s="6"/>
      <c r="N57" s="6"/>
      <c r="O57" s="6"/>
      <c r="P57" s="6"/>
      <c r="Q57" s="6"/>
      <c r="R57" s="6"/>
      <c r="S57" s="6"/>
      <c r="T57" s="6"/>
      <c r="U57" s="6"/>
      <c r="V57" s="6"/>
      <c r="W57" s="6"/>
      <c r="X57" s="6"/>
      <c r="Y57" s="6"/>
      <c r="Z57" s="6"/>
      <c r="AA57" s="6"/>
      <c r="AB57" s="6"/>
      <c r="AC57" s="6"/>
      <c r="AD57" s="18"/>
      <c r="AE57" s="14" t="str">
        <f t="shared" si="1"/>
        <v/>
      </c>
    </row>
    <row r="58" spans="1:31" ht="15.6" x14ac:dyDescent="0.3">
      <c r="A58" s="20" t="str">
        <f>IF(ISNUMBER(AE58),RANK(AE58,$AE$4:$AE$23,0)+COUNTIF($AE$4:$AE58,AE58)-1,"")</f>
        <v/>
      </c>
      <c r="B58" s="5"/>
      <c r="C58" s="5"/>
      <c r="D58" s="5"/>
      <c r="E58" s="7"/>
      <c r="F58" s="32"/>
      <c r="G58" s="7"/>
      <c r="H58" s="5"/>
      <c r="I58" s="18"/>
      <c r="J58" s="8"/>
      <c r="K58" s="6"/>
      <c r="L58" s="6"/>
      <c r="M58" s="6"/>
      <c r="N58" s="6"/>
      <c r="O58" s="6"/>
      <c r="P58" s="6"/>
      <c r="Q58" s="6"/>
      <c r="R58" s="6"/>
      <c r="S58" s="6"/>
      <c r="T58" s="6"/>
      <c r="U58" s="6"/>
      <c r="V58" s="6"/>
      <c r="W58" s="6"/>
      <c r="X58" s="6"/>
      <c r="Y58" s="6"/>
      <c r="Z58" s="6"/>
      <c r="AA58" s="6"/>
      <c r="AB58" s="6"/>
      <c r="AC58" s="6"/>
      <c r="AD58" s="18"/>
      <c r="AE58" s="14" t="str">
        <f t="shared" si="1"/>
        <v/>
      </c>
    </row>
    <row r="59" spans="1:31" ht="15.6" x14ac:dyDescent="0.3">
      <c r="A59" s="20" t="str">
        <f>IF(ISNUMBER(AE59),RANK(AE59,$AE$4:$AE$23,0)+COUNTIF($AE$4:$AE59,AE59)-1,"")</f>
        <v/>
      </c>
      <c r="B59" s="5"/>
      <c r="C59" s="5"/>
      <c r="D59" s="5"/>
      <c r="E59" s="7"/>
      <c r="F59" s="32"/>
      <c r="G59" s="7"/>
      <c r="H59" s="5"/>
      <c r="I59" s="18"/>
      <c r="J59" s="8"/>
      <c r="K59" s="6"/>
      <c r="L59" s="6"/>
      <c r="M59" s="6"/>
      <c r="N59" s="6"/>
      <c r="O59" s="6"/>
      <c r="P59" s="6"/>
      <c r="Q59" s="6"/>
      <c r="R59" s="6"/>
      <c r="S59" s="6"/>
      <c r="T59" s="6"/>
      <c r="U59" s="6"/>
      <c r="V59" s="6"/>
      <c r="W59" s="6"/>
      <c r="X59" s="6"/>
      <c r="Y59" s="6"/>
      <c r="Z59" s="6"/>
      <c r="AA59" s="6"/>
      <c r="AB59" s="6"/>
      <c r="AC59" s="6"/>
      <c r="AD59" s="18"/>
      <c r="AE59" s="14" t="str">
        <f t="shared" si="1"/>
        <v/>
      </c>
    </row>
    <row r="60" spans="1:31" ht="15.6" x14ac:dyDescent="0.3">
      <c r="A60" s="20" t="str">
        <f>IF(ISNUMBER(AE60),RANK(AE60,$AE$4:$AE$23,0)+COUNTIF($AE$4:$AE60,AE60)-1,"")</f>
        <v/>
      </c>
      <c r="B60" s="5"/>
      <c r="C60" s="5"/>
      <c r="D60" s="5"/>
      <c r="E60" s="7"/>
      <c r="F60" s="32"/>
      <c r="G60" s="7"/>
      <c r="H60" s="5"/>
      <c r="I60" s="18"/>
      <c r="J60" s="8"/>
      <c r="K60" s="6"/>
      <c r="L60" s="6"/>
      <c r="M60" s="6"/>
      <c r="N60" s="6"/>
      <c r="O60" s="6"/>
      <c r="P60" s="6"/>
      <c r="Q60" s="6"/>
      <c r="R60" s="6"/>
      <c r="S60" s="6"/>
      <c r="T60" s="6"/>
      <c r="U60" s="6"/>
      <c r="V60" s="6"/>
      <c r="W60" s="6"/>
      <c r="X60" s="6"/>
      <c r="Y60" s="6"/>
      <c r="Z60" s="6"/>
      <c r="AA60" s="6"/>
      <c r="AB60" s="6"/>
      <c r="AC60" s="6"/>
      <c r="AD60" s="18"/>
      <c r="AE60" s="14" t="str">
        <f t="shared" si="1"/>
        <v/>
      </c>
    </row>
    <row r="61" spans="1:31" ht="15.6" x14ac:dyDescent="0.3">
      <c r="A61" s="20" t="str">
        <f>IF(ISNUMBER(AE61),RANK(AE61,$AE$4:$AE$23,0)+COUNTIF($AE$4:$AE61,AE61)-1,"")</f>
        <v/>
      </c>
      <c r="B61" s="5"/>
      <c r="C61" s="5"/>
      <c r="D61" s="5"/>
      <c r="E61" s="7"/>
      <c r="F61" s="32"/>
      <c r="G61" s="7"/>
      <c r="H61" s="5"/>
      <c r="I61" s="18"/>
      <c r="J61" s="8"/>
      <c r="K61" s="6"/>
      <c r="L61" s="6"/>
      <c r="M61" s="6"/>
      <c r="N61" s="6"/>
      <c r="O61" s="6"/>
      <c r="P61" s="6"/>
      <c r="Q61" s="6"/>
      <c r="R61" s="6"/>
      <c r="S61" s="6"/>
      <c r="T61" s="6"/>
      <c r="U61" s="6"/>
      <c r="V61" s="6"/>
      <c r="W61" s="6"/>
      <c r="X61" s="6"/>
      <c r="Y61" s="6"/>
      <c r="Z61" s="6"/>
      <c r="AA61" s="6"/>
      <c r="AB61" s="6"/>
      <c r="AC61" s="6"/>
      <c r="AD61" s="18"/>
      <c r="AE61" s="14" t="str">
        <f t="shared" si="1"/>
        <v/>
      </c>
    </row>
    <row r="62" spans="1:31" ht="15.6" x14ac:dyDescent="0.3">
      <c r="A62" s="20" t="str">
        <f>IF(ISNUMBER(AE62),RANK(AE62,$AE$4:$AE$23,0)+COUNTIF($AE$4:$AE62,AE62)-1,"")</f>
        <v/>
      </c>
      <c r="B62" s="5"/>
      <c r="C62" s="5"/>
      <c r="D62" s="5"/>
      <c r="E62" s="7"/>
      <c r="F62" s="32"/>
      <c r="G62" s="7"/>
      <c r="H62" s="5"/>
      <c r="I62" s="18"/>
      <c r="J62" s="8"/>
      <c r="K62" s="6"/>
      <c r="L62" s="6"/>
      <c r="M62" s="6"/>
      <c r="N62" s="6"/>
      <c r="O62" s="6"/>
      <c r="P62" s="6"/>
      <c r="Q62" s="6"/>
      <c r="R62" s="6"/>
      <c r="S62" s="6"/>
      <c r="T62" s="6"/>
      <c r="U62" s="6"/>
      <c r="V62" s="6"/>
      <c r="W62" s="6"/>
      <c r="X62" s="6"/>
      <c r="Y62" s="6"/>
      <c r="Z62" s="6"/>
      <c r="AA62" s="6"/>
      <c r="AB62" s="6"/>
      <c r="AC62" s="6"/>
      <c r="AD62" s="18"/>
      <c r="AE62" s="14" t="str">
        <f t="shared" si="1"/>
        <v/>
      </c>
    </row>
    <row r="63" spans="1:31" ht="15.6" x14ac:dyDescent="0.3">
      <c r="A63" s="20" t="str">
        <f>IF(ISNUMBER(AE63),RANK(AE63,$AE$4:$AE$23,0)+COUNTIF($AE$4:$AE63,AE63)-1,"")</f>
        <v/>
      </c>
      <c r="B63" s="5"/>
      <c r="C63" s="5"/>
      <c r="D63" s="5"/>
      <c r="E63" s="7"/>
      <c r="F63" s="32"/>
      <c r="G63" s="7"/>
      <c r="H63" s="5"/>
      <c r="I63" s="18"/>
      <c r="J63" s="8"/>
      <c r="K63" s="6"/>
      <c r="L63" s="6"/>
      <c r="M63" s="6"/>
      <c r="N63" s="6"/>
      <c r="O63" s="6"/>
      <c r="P63" s="6"/>
      <c r="Q63" s="6"/>
      <c r="R63" s="6"/>
      <c r="S63" s="6"/>
      <c r="T63" s="6"/>
      <c r="U63" s="6"/>
      <c r="V63" s="6"/>
      <c r="W63" s="6"/>
      <c r="X63" s="6"/>
      <c r="Y63" s="6"/>
      <c r="Z63" s="6"/>
      <c r="AA63" s="6"/>
      <c r="AB63" s="6"/>
      <c r="AC63" s="6"/>
      <c r="AD63" s="18"/>
      <c r="AE63" s="14" t="str">
        <f t="shared" si="1"/>
        <v/>
      </c>
    </row>
    <row r="64" spans="1:31" ht="15.6" x14ac:dyDescent="0.3">
      <c r="A64" s="20" t="str">
        <f>IF(ISNUMBER(AE64),RANK(AE64,$AE$4:$AE$23,0)+COUNTIF($AE$4:$AE64,AE64)-1,"")</f>
        <v/>
      </c>
      <c r="B64" s="5"/>
      <c r="C64" s="5"/>
      <c r="D64" s="5"/>
      <c r="E64" s="7"/>
      <c r="F64" s="32"/>
      <c r="G64" s="7"/>
      <c r="H64" s="5"/>
      <c r="I64" s="18"/>
      <c r="J64" s="8"/>
      <c r="K64" s="6"/>
      <c r="L64" s="6"/>
      <c r="M64" s="6"/>
      <c r="N64" s="6"/>
      <c r="O64" s="6"/>
      <c r="P64" s="6"/>
      <c r="Q64" s="6"/>
      <c r="R64" s="6"/>
      <c r="S64" s="6"/>
      <c r="T64" s="6"/>
      <c r="U64" s="6"/>
      <c r="V64" s="6"/>
      <c r="W64" s="6"/>
      <c r="X64" s="6"/>
      <c r="Y64" s="6"/>
      <c r="Z64" s="6"/>
      <c r="AA64" s="6"/>
      <c r="AB64" s="6"/>
      <c r="AC64" s="6"/>
      <c r="AD64" s="18"/>
      <c r="AE64" s="14" t="str">
        <f t="shared" si="1"/>
        <v/>
      </c>
    </row>
    <row r="65" spans="1:31" ht="15.6" x14ac:dyDescent="0.3">
      <c r="A65" s="20" t="str">
        <f>IF(ISNUMBER(AE65),RANK(AE65,$AE$4:$AE$23,0)+COUNTIF($AE$4:$AE65,AE65)-1,"")</f>
        <v/>
      </c>
      <c r="B65" s="5"/>
      <c r="C65" s="5"/>
      <c r="D65" s="5"/>
      <c r="E65" s="7"/>
      <c r="F65" s="32"/>
      <c r="G65" s="7"/>
      <c r="H65" s="5"/>
      <c r="I65" s="18"/>
      <c r="J65" s="8"/>
      <c r="K65" s="6"/>
      <c r="L65" s="6"/>
      <c r="M65" s="6"/>
      <c r="N65" s="6"/>
      <c r="O65" s="6"/>
      <c r="P65" s="6"/>
      <c r="Q65" s="6"/>
      <c r="R65" s="6"/>
      <c r="S65" s="6"/>
      <c r="T65" s="6"/>
      <c r="U65" s="6"/>
      <c r="V65" s="6"/>
      <c r="W65" s="6"/>
      <c r="X65" s="6"/>
      <c r="Y65" s="6"/>
      <c r="Z65" s="6"/>
      <c r="AA65" s="6"/>
      <c r="AB65" s="6"/>
      <c r="AC65" s="6"/>
      <c r="AD65" s="18"/>
      <c r="AE65" s="14" t="str">
        <f t="shared" si="1"/>
        <v/>
      </c>
    </row>
    <row r="66" spans="1:31" ht="15.6" x14ac:dyDescent="0.3">
      <c r="A66" s="20" t="str">
        <f>IF(ISNUMBER(AE66),RANK(AE66,$AE$4:$AE$23,0)+COUNTIF($AE$4:$AE66,AE66)-1,"")</f>
        <v/>
      </c>
      <c r="B66" s="5"/>
      <c r="C66" s="5"/>
      <c r="D66" s="5"/>
      <c r="E66" s="7"/>
      <c r="F66" s="32"/>
      <c r="G66" s="7"/>
      <c r="H66" s="5"/>
      <c r="I66" s="18"/>
      <c r="J66" s="8"/>
      <c r="K66" s="6"/>
      <c r="L66" s="6"/>
      <c r="M66" s="6"/>
      <c r="N66" s="6"/>
      <c r="O66" s="6"/>
      <c r="P66" s="6"/>
      <c r="Q66" s="6"/>
      <c r="R66" s="6"/>
      <c r="S66" s="6"/>
      <c r="T66" s="6"/>
      <c r="U66" s="6"/>
      <c r="V66" s="6"/>
      <c r="W66" s="6"/>
      <c r="X66" s="6"/>
      <c r="Y66" s="6"/>
      <c r="Z66" s="6"/>
      <c r="AA66" s="6"/>
      <c r="AB66" s="6"/>
      <c r="AC66" s="6"/>
      <c r="AD66" s="18"/>
      <c r="AE66" s="14" t="str">
        <f t="shared" si="1"/>
        <v/>
      </c>
    </row>
    <row r="67" spans="1:31" ht="15.6" x14ac:dyDescent="0.3">
      <c r="A67" s="20" t="str">
        <f>IF(ISNUMBER(AE67),RANK(AE67,$AE$4:$AE$23,0)+COUNTIF($AE$4:$AE67,AE67)-1,"")</f>
        <v/>
      </c>
      <c r="B67" s="5"/>
      <c r="C67" s="5"/>
      <c r="D67" s="5"/>
      <c r="E67" s="7"/>
      <c r="F67" s="32"/>
      <c r="G67" s="7"/>
      <c r="H67" s="5"/>
      <c r="I67" s="18"/>
      <c r="J67" s="8"/>
      <c r="K67" s="6"/>
      <c r="L67" s="6"/>
      <c r="M67" s="6"/>
      <c r="N67" s="6"/>
      <c r="O67" s="6"/>
      <c r="P67" s="6"/>
      <c r="Q67" s="6"/>
      <c r="R67" s="6"/>
      <c r="S67" s="6"/>
      <c r="T67" s="6"/>
      <c r="U67" s="6"/>
      <c r="V67" s="6"/>
      <c r="W67" s="6"/>
      <c r="X67" s="6"/>
      <c r="Y67" s="6"/>
      <c r="Z67" s="6"/>
      <c r="AA67" s="6"/>
      <c r="AB67" s="6"/>
      <c r="AC67" s="6"/>
      <c r="AD67" s="18"/>
      <c r="AE67" s="14" t="str">
        <f t="shared" si="1"/>
        <v/>
      </c>
    </row>
    <row r="68" spans="1:31" ht="15.6" x14ac:dyDescent="0.3">
      <c r="A68" s="20" t="str">
        <f>IF(ISNUMBER(AE68),RANK(AE68,$AE$4:$AE$23,0)+COUNTIF($AE$4:$AE68,AE68)-1,"")</f>
        <v/>
      </c>
      <c r="B68" s="5"/>
      <c r="C68" s="5"/>
      <c r="D68" s="5"/>
      <c r="E68" s="7"/>
      <c r="F68" s="32"/>
      <c r="G68" s="7"/>
      <c r="H68" s="5"/>
      <c r="I68" s="18"/>
      <c r="J68" s="8"/>
      <c r="K68" s="6"/>
      <c r="L68" s="6"/>
      <c r="M68" s="6"/>
      <c r="N68" s="6"/>
      <c r="O68" s="6"/>
      <c r="P68" s="6"/>
      <c r="Q68" s="6"/>
      <c r="R68" s="6"/>
      <c r="S68" s="6"/>
      <c r="T68" s="6"/>
      <c r="U68" s="6"/>
      <c r="V68" s="6"/>
      <c r="W68" s="6"/>
      <c r="X68" s="6"/>
      <c r="Y68" s="6"/>
      <c r="Z68" s="6"/>
      <c r="AA68" s="6"/>
      <c r="AB68" s="6"/>
      <c r="AC68" s="6"/>
      <c r="AD68" s="18"/>
      <c r="AE68" s="14" t="str">
        <f t="shared" ref="AE68:AE104" si="2">IF(SUM(J68:AC68)=0,"",MIN(4,(AVERAGE(J68:AC68))*(1+(IF(COUNT(J68:AC68)&gt;1,COUNT(J68:AC68),0)*osatekijän_kasautumisvaikutus))))</f>
        <v/>
      </c>
    </row>
    <row r="69" spans="1:31" ht="15.6" x14ac:dyDescent="0.3">
      <c r="A69" s="20" t="str">
        <f>IF(ISNUMBER(AE69),RANK(AE69,$AE$4:$AE$23,0)+COUNTIF($AE$4:$AE69,AE69)-1,"")</f>
        <v/>
      </c>
      <c r="B69" s="5"/>
      <c r="C69" s="5"/>
      <c r="D69" s="5"/>
      <c r="E69" s="7"/>
      <c r="F69" s="32"/>
      <c r="G69" s="7"/>
      <c r="H69" s="5"/>
      <c r="I69" s="18"/>
      <c r="J69" s="8"/>
      <c r="K69" s="6"/>
      <c r="L69" s="6"/>
      <c r="M69" s="6"/>
      <c r="N69" s="6"/>
      <c r="O69" s="6"/>
      <c r="P69" s="6"/>
      <c r="Q69" s="6"/>
      <c r="R69" s="6"/>
      <c r="S69" s="6"/>
      <c r="T69" s="6"/>
      <c r="U69" s="6"/>
      <c r="V69" s="6"/>
      <c r="W69" s="6"/>
      <c r="X69" s="6"/>
      <c r="Y69" s="6"/>
      <c r="Z69" s="6"/>
      <c r="AA69" s="6"/>
      <c r="AB69" s="6"/>
      <c r="AC69" s="6"/>
      <c r="AD69" s="18"/>
      <c r="AE69" s="14" t="str">
        <f t="shared" si="2"/>
        <v/>
      </c>
    </row>
    <row r="70" spans="1:31" ht="15.6" x14ac:dyDescent="0.3">
      <c r="A70" s="20" t="str">
        <f>IF(ISNUMBER(AE70),RANK(AE70,$AE$4:$AE$23,0)+COUNTIF($AE$4:$AE70,AE70)-1,"")</f>
        <v/>
      </c>
      <c r="B70" s="5"/>
      <c r="C70" s="5"/>
      <c r="D70" s="5"/>
      <c r="E70" s="7"/>
      <c r="F70" s="32"/>
      <c r="G70" s="7"/>
      <c r="H70" s="5"/>
      <c r="I70" s="18"/>
      <c r="J70" s="8"/>
      <c r="K70" s="6"/>
      <c r="L70" s="6"/>
      <c r="M70" s="6"/>
      <c r="N70" s="6"/>
      <c r="O70" s="6"/>
      <c r="P70" s="6"/>
      <c r="Q70" s="6"/>
      <c r="R70" s="6"/>
      <c r="S70" s="6"/>
      <c r="T70" s="6"/>
      <c r="U70" s="6"/>
      <c r="V70" s="6"/>
      <c r="W70" s="6"/>
      <c r="X70" s="6"/>
      <c r="Y70" s="6"/>
      <c r="Z70" s="6"/>
      <c r="AA70" s="6"/>
      <c r="AB70" s="6"/>
      <c r="AC70" s="6"/>
      <c r="AD70" s="18"/>
      <c r="AE70" s="14" t="str">
        <f t="shared" si="2"/>
        <v/>
      </c>
    </row>
    <row r="71" spans="1:31" ht="15.6" x14ac:dyDescent="0.3">
      <c r="A71" s="20" t="str">
        <f>IF(ISNUMBER(AE71),RANK(AE71,$AE$4:$AE$23,0)+COUNTIF($AE$4:$AE71,AE71)-1,"")</f>
        <v/>
      </c>
      <c r="B71" s="5"/>
      <c r="C71" s="5"/>
      <c r="D71" s="5"/>
      <c r="E71" s="7"/>
      <c r="F71" s="32"/>
      <c r="G71" s="7"/>
      <c r="H71" s="5"/>
      <c r="I71" s="18"/>
      <c r="J71" s="8"/>
      <c r="K71" s="6"/>
      <c r="L71" s="6"/>
      <c r="M71" s="6"/>
      <c r="N71" s="6"/>
      <c r="O71" s="6"/>
      <c r="P71" s="6"/>
      <c r="Q71" s="6"/>
      <c r="R71" s="6"/>
      <c r="S71" s="6"/>
      <c r="T71" s="6"/>
      <c r="U71" s="6"/>
      <c r="V71" s="6"/>
      <c r="W71" s="6"/>
      <c r="X71" s="6"/>
      <c r="Y71" s="6"/>
      <c r="Z71" s="6"/>
      <c r="AA71" s="6"/>
      <c r="AB71" s="6"/>
      <c r="AC71" s="6"/>
      <c r="AD71" s="18"/>
      <c r="AE71" s="14" t="str">
        <f t="shared" si="2"/>
        <v/>
      </c>
    </row>
    <row r="72" spans="1:31" ht="15.6" x14ac:dyDescent="0.3">
      <c r="A72" s="20" t="str">
        <f>IF(ISNUMBER(AE72),RANK(AE72,$AE$4:$AE$23,0)+COUNTIF($AE$4:$AE72,AE72)-1,"")</f>
        <v/>
      </c>
      <c r="B72" s="5"/>
      <c r="C72" s="5"/>
      <c r="D72" s="5"/>
      <c r="E72" s="7"/>
      <c r="F72" s="32"/>
      <c r="G72" s="7"/>
      <c r="H72" s="5"/>
      <c r="I72" s="18"/>
      <c r="J72" s="8"/>
      <c r="K72" s="6"/>
      <c r="L72" s="6"/>
      <c r="M72" s="6"/>
      <c r="N72" s="6"/>
      <c r="O72" s="6"/>
      <c r="P72" s="6"/>
      <c r="Q72" s="6"/>
      <c r="R72" s="6"/>
      <c r="S72" s="6"/>
      <c r="T72" s="6"/>
      <c r="U72" s="6"/>
      <c r="V72" s="6"/>
      <c r="W72" s="6"/>
      <c r="X72" s="6"/>
      <c r="Y72" s="6"/>
      <c r="Z72" s="6"/>
      <c r="AA72" s="6"/>
      <c r="AB72" s="6"/>
      <c r="AC72" s="6"/>
      <c r="AD72" s="18"/>
      <c r="AE72" s="14" t="str">
        <f t="shared" si="2"/>
        <v/>
      </c>
    </row>
    <row r="73" spans="1:31" ht="15.6" x14ac:dyDescent="0.3">
      <c r="A73" s="20" t="str">
        <f>IF(ISNUMBER(AE73),RANK(AE73,$AE$4:$AE$23,0)+COUNTIF($AE$4:$AE73,AE73)-1,"")</f>
        <v/>
      </c>
      <c r="B73" s="5"/>
      <c r="C73" s="5"/>
      <c r="D73" s="5"/>
      <c r="E73" s="7"/>
      <c r="F73" s="32"/>
      <c r="G73" s="7"/>
      <c r="H73" s="5"/>
      <c r="I73" s="18"/>
      <c r="J73" s="8"/>
      <c r="K73" s="6"/>
      <c r="L73" s="6"/>
      <c r="M73" s="6"/>
      <c r="N73" s="6"/>
      <c r="O73" s="6"/>
      <c r="P73" s="6"/>
      <c r="Q73" s="6"/>
      <c r="R73" s="6"/>
      <c r="S73" s="6"/>
      <c r="T73" s="6"/>
      <c r="U73" s="6"/>
      <c r="V73" s="6"/>
      <c r="W73" s="6"/>
      <c r="X73" s="6"/>
      <c r="Y73" s="6"/>
      <c r="Z73" s="6"/>
      <c r="AA73" s="6"/>
      <c r="AB73" s="6"/>
      <c r="AC73" s="6"/>
      <c r="AD73" s="18"/>
      <c r="AE73" s="14" t="str">
        <f t="shared" si="2"/>
        <v/>
      </c>
    </row>
    <row r="74" spans="1:31" ht="15.6" x14ac:dyDescent="0.3">
      <c r="A74" s="20" t="str">
        <f>IF(ISNUMBER(AE74),RANK(AE74,$AE$4:$AE$23,0)+COUNTIF($AE$4:$AE74,AE74)-1,"")</f>
        <v/>
      </c>
      <c r="B74" s="5"/>
      <c r="C74" s="5"/>
      <c r="D74" s="5"/>
      <c r="E74" s="7"/>
      <c r="F74" s="32"/>
      <c r="G74" s="7"/>
      <c r="H74" s="5"/>
      <c r="I74" s="18"/>
      <c r="J74" s="8"/>
      <c r="K74" s="6"/>
      <c r="L74" s="6"/>
      <c r="M74" s="6"/>
      <c r="N74" s="6"/>
      <c r="O74" s="6"/>
      <c r="P74" s="6"/>
      <c r="Q74" s="6"/>
      <c r="R74" s="6"/>
      <c r="S74" s="6"/>
      <c r="T74" s="6"/>
      <c r="U74" s="6"/>
      <c r="V74" s="6"/>
      <c r="W74" s="6"/>
      <c r="X74" s="6"/>
      <c r="Y74" s="6"/>
      <c r="Z74" s="6"/>
      <c r="AA74" s="6"/>
      <c r="AB74" s="6"/>
      <c r="AC74" s="6"/>
      <c r="AD74" s="18"/>
      <c r="AE74" s="14" t="str">
        <f t="shared" si="2"/>
        <v/>
      </c>
    </row>
    <row r="75" spans="1:31" ht="15.6" x14ac:dyDescent="0.3">
      <c r="A75" s="20" t="str">
        <f>IF(ISNUMBER(AE75),RANK(AE75,$AE$4:$AE$23,0)+COUNTIF($AE$4:$AE75,AE75)-1,"")</f>
        <v/>
      </c>
      <c r="B75" s="5"/>
      <c r="C75" s="5"/>
      <c r="D75" s="5"/>
      <c r="E75" s="7"/>
      <c r="F75" s="32"/>
      <c r="G75" s="7"/>
      <c r="H75" s="5"/>
      <c r="I75" s="18"/>
      <c r="J75" s="8"/>
      <c r="K75" s="6"/>
      <c r="L75" s="6"/>
      <c r="M75" s="6"/>
      <c r="N75" s="6"/>
      <c r="O75" s="6"/>
      <c r="P75" s="6"/>
      <c r="Q75" s="6"/>
      <c r="R75" s="6"/>
      <c r="S75" s="6"/>
      <c r="T75" s="6"/>
      <c r="U75" s="6"/>
      <c r="V75" s="6"/>
      <c r="W75" s="6"/>
      <c r="X75" s="6"/>
      <c r="Y75" s="6"/>
      <c r="Z75" s="6"/>
      <c r="AA75" s="6"/>
      <c r="AB75" s="6"/>
      <c r="AC75" s="6"/>
      <c r="AD75" s="18"/>
      <c r="AE75" s="14" t="str">
        <f t="shared" si="2"/>
        <v/>
      </c>
    </row>
    <row r="76" spans="1:31" ht="15.6" x14ac:dyDescent="0.3">
      <c r="A76" s="20" t="str">
        <f>IF(ISNUMBER(AE76),RANK(AE76,$AE$4:$AE$23,0)+COUNTIF($AE$4:$AE76,AE76)-1,"")</f>
        <v/>
      </c>
      <c r="B76" s="5"/>
      <c r="C76" s="5"/>
      <c r="D76" s="5"/>
      <c r="E76" s="7"/>
      <c r="F76" s="32"/>
      <c r="G76" s="7"/>
      <c r="H76" s="5"/>
      <c r="I76" s="18"/>
      <c r="J76" s="8"/>
      <c r="K76" s="6"/>
      <c r="L76" s="6"/>
      <c r="M76" s="6"/>
      <c r="N76" s="6"/>
      <c r="O76" s="6"/>
      <c r="P76" s="6"/>
      <c r="Q76" s="6"/>
      <c r="R76" s="6"/>
      <c r="S76" s="6"/>
      <c r="T76" s="6"/>
      <c r="U76" s="6"/>
      <c r="V76" s="6"/>
      <c r="W76" s="6"/>
      <c r="X76" s="6"/>
      <c r="Y76" s="6"/>
      <c r="Z76" s="6"/>
      <c r="AA76" s="6"/>
      <c r="AB76" s="6"/>
      <c r="AC76" s="6"/>
      <c r="AD76" s="18"/>
      <c r="AE76" s="14" t="str">
        <f t="shared" si="2"/>
        <v/>
      </c>
    </row>
    <row r="77" spans="1:31" ht="15.6" x14ac:dyDescent="0.3">
      <c r="A77" s="20" t="str">
        <f>IF(ISNUMBER(AE77),RANK(AE77,$AE$4:$AE$23,0)+COUNTIF($AE$4:$AE77,AE77)-1,"")</f>
        <v/>
      </c>
      <c r="B77" s="5"/>
      <c r="C77" s="5"/>
      <c r="D77" s="5"/>
      <c r="E77" s="7"/>
      <c r="F77" s="32"/>
      <c r="G77" s="7"/>
      <c r="H77" s="5"/>
      <c r="I77" s="18"/>
      <c r="J77" s="8"/>
      <c r="K77" s="6"/>
      <c r="L77" s="6"/>
      <c r="M77" s="6"/>
      <c r="N77" s="6"/>
      <c r="O77" s="6"/>
      <c r="P77" s="6"/>
      <c r="Q77" s="6"/>
      <c r="R77" s="6"/>
      <c r="S77" s="6"/>
      <c r="T77" s="6"/>
      <c r="U77" s="6"/>
      <c r="V77" s="6"/>
      <c r="W77" s="6"/>
      <c r="X77" s="6"/>
      <c r="Y77" s="6"/>
      <c r="Z77" s="6"/>
      <c r="AA77" s="6"/>
      <c r="AB77" s="6"/>
      <c r="AC77" s="6"/>
      <c r="AD77" s="18"/>
      <c r="AE77" s="14" t="str">
        <f t="shared" si="2"/>
        <v/>
      </c>
    </row>
    <row r="78" spans="1:31" ht="15.6" x14ac:dyDescent="0.3">
      <c r="A78" s="20" t="str">
        <f>IF(ISNUMBER(AE78),RANK(AE78,$AE$4:$AE$23,0)+COUNTIF($AE$4:$AE78,AE78)-1,"")</f>
        <v/>
      </c>
      <c r="B78" s="5"/>
      <c r="C78" s="5"/>
      <c r="D78" s="5"/>
      <c r="E78" s="7"/>
      <c r="F78" s="32"/>
      <c r="G78" s="7"/>
      <c r="H78" s="5"/>
      <c r="I78" s="18"/>
      <c r="J78" s="8"/>
      <c r="K78" s="6"/>
      <c r="L78" s="6"/>
      <c r="M78" s="6"/>
      <c r="N78" s="6"/>
      <c r="O78" s="6"/>
      <c r="P78" s="6"/>
      <c r="Q78" s="6"/>
      <c r="R78" s="6"/>
      <c r="S78" s="6"/>
      <c r="T78" s="6"/>
      <c r="U78" s="6"/>
      <c r="V78" s="6"/>
      <c r="W78" s="6"/>
      <c r="X78" s="6"/>
      <c r="Y78" s="6"/>
      <c r="Z78" s="6"/>
      <c r="AA78" s="6"/>
      <c r="AB78" s="6"/>
      <c r="AC78" s="6"/>
      <c r="AD78" s="18"/>
      <c r="AE78" s="14" t="str">
        <f t="shared" si="2"/>
        <v/>
      </c>
    </row>
    <row r="79" spans="1:31" ht="15.6" x14ac:dyDescent="0.3">
      <c r="A79" s="20" t="str">
        <f>IF(ISNUMBER(AE79),RANK(AE79,$AE$4:$AE$23,0)+COUNTIF($AE$4:$AE79,AE79)-1,"")</f>
        <v/>
      </c>
      <c r="B79" s="5"/>
      <c r="C79" s="5"/>
      <c r="D79" s="5"/>
      <c r="E79" s="7"/>
      <c r="F79" s="32"/>
      <c r="G79" s="7"/>
      <c r="H79" s="5"/>
      <c r="I79" s="18"/>
      <c r="J79" s="8"/>
      <c r="K79" s="6"/>
      <c r="L79" s="6"/>
      <c r="M79" s="6"/>
      <c r="N79" s="6"/>
      <c r="O79" s="6"/>
      <c r="P79" s="6"/>
      <c r="Q79" s="6"/>
      <c r="R79" s="6"/>
      <c r="S79" s="6"/>
      <c r="T79" s="6"/>
      <c r="U79" s="6"/>
      <c r="V79" s="6"/>
      <c r="W79" s="6"/>
      <c r="X79" s="6"/>
      <c r="Y79" s="6"/>
      <c r="Z79" s="6"/>
      <c r="AA79" s="6"/>
      <c r="AB79" s="6"/>
      <c r="AC79" s="6"/>
      <c r="AD79" s="18"/>
      <c r="AE79" s="14" t="str">
        <f t="shared" si="2"/>
        <v/>
      </c>
    </row>
    <row r="80" spans="1:31" ht="15.6" x14ac:dyDescent="0.3">
      <c r="A80" s="20" t="str">
        <f>IF(ISNUMBER(AE80),RANK(AE80,$AE$4:$AE$23,0)+COUNTIF($AE$4:$AE80,AE80)-1,"")</f>
        <v/>
      </c>
      <c r="B80" s="5"/>
      <c r="C80" s="5"/>
      <c r="D80" s="5"/>
      <c r="E80" s="7"/>
      <c r="F80" s="32"/>
      <c r="G80" s="7"/>
      <c r="H80" s="5"/>
      <c r="I80" s="18"/>
      <c r="J80" s="8"/>
      <c r="K80" s="6"/>
      <c r="L80" s="6"/>
      <c r="M80" s="6"/>
      <c r="N80" s="6"/>
      <c r="O80" s="6"/>
      <c r="P80" s="6"/>
      <c r="Q80" s="6"/>
      <c r="R80" s="6"/>
      <c r="S80" s="6"/>
      <c r="T80" s="6"/>
      <c r="U80" s="6"/>
      <c r="V80" s="6"/>
      <c r="W80" s="6"/>
      <c r="X80" s="6"/>
      <c r="Y80" s="6"/>
      <c r="Z80" s="6"/>
      <c r="AA80" s="6"/>
      <c r="AB80" s="6"/>
      <c r="AC80" s="6"/>
      <c r="AD80" s="18"/>
      <c r="AE80" s="14" t="str">
        <f t="shared" si="2"/>
        <v/>
      </c>
    </row>
    <row r="81" spans="1:31" ht="15.6" x14ac:dyDescent="0.3">
      <c r="A81" s="20" t="str">
        <f>IF(ISNUMBER(AE81),RANK(AE81,$AE$4:$AE$23,0)+COUNTIF($AE$4:$AE81,AE81)-1,"")</f>
        <v/>
      </c>
      <c r="B81" s="5"/>
      <c r="C81" s="5"/>
      <c r="D81" s="5"/>
      <c r="E81" s="7"/>
      <c r="F81" s="32"/>
      <c r="G81" s="7"/>
      <c r="H81" s="5"/>
      <c r="I81" s="18"/>
      <c r="J81" s="8"/>
      <c r="K81" s="6"/>
      <c r="L81" s="6"/>
      <c r="M81" s="6"/>
      <c r="N81" s="6"/>
      <c r="O81" s="6"/>
      <c r="P81" s="6"/>
      <c r="Q81" s="6"/>
      <c r="R81" s="6"/>
      <c r="S81" s="6"/>
      <c r="T81" s="6"/>
      <c r="U81" s="6"/>
      <c r="V81" s="6"/>
      <c r="W81" s="6"/>
      <c r="X81" s="6"/>
      <c r="Y81" s="6"/>
      <c r="Z81" s="6"/>
      <c r="AA81" s="6"/>
      <c r="AB81" s="6"/>
      <c r="AC81" s="6"/>
      <c r="AD81" s="18"/>
      <c r="AE81" s="14" t="str">
        <f t="shared" si="2"/>
        <v/>
      </c>
    </row>
    <row r="82" spans="1:31" ht="15.6" x14ac:dyDescent="0.3">
      <c r="A82" s="20" t="str">
        <f>IF(ISNUMBER(AE82),RANK(AE82,$AE$4:$AE$23,0)+COUNTIF($AE$4:$AE82,AE82)-1,"")</f>
        <v/>
      </c>
      <c r="B82" s="5"/>
      <c r="C82" s="5"/>
      <c r="D82" s="5"/>
      <c r="E82" s="7"/>
      <c r="F82" s="32"/>
      <c r="G82" s="7"/>
      <c r="H82" s="5"/>
      <c r="I82" s="18"/>
      <c r="J82" s="8"/>
      <c r="K82" s="6"/>
      <c r="L82" s="6"/>
      <c r="M82" s="6"/>
      <c r="N82" s="6"/>
      <c r="O82" s="6"/>
      <c r="P82" s="6"/>
      <c r="Q82" s="6"/>
      <c r="R82" s="6"/>
      <c r="S82" s="6"/>
      <c r="T82" s="6"/>
      <c r="U82" s="6"/>
      <c r="V82" s="6"/>
      <c r="W82" s="6"/>
      <c r="X82" s="6"/>
      <c r="Y82" s="6"/>
      <c r="Z82" s="6"/>
      <c r="AA82" s="6"/>
      <c r="AB82" s="6"/>
      <c r="AC82" s="6"/>
      <c r="AD82" s="18"/>
      <c r="AE82" s="14" t="str">
        <f t="shared" si="2"/>
        <v/>
      </c>
    </row>
    <row r="83" spans="1:31" ht="15.6" x14ac:dyDescent="0.3">
      <c r="A83" s="20" t="str">
        <f>IF(ISNUMBER(AE83),RANK(AE83,$AE$4:$AE$23,0)+COUNTIF($AE$4:$AE83,AE83)-1,"")</f>
        <v/>
      </c>
      <c r="B83" s="5"/>
      <c r="C83" s="5"/>
      <c r="D83" s="5"/>
      <c r="E83" s="7"/>
      <c r="F83" s="32"/>
      <c r="G83" s="7"/>
      <c r="H83" s="5"/>
      <c r="I83" s="18"/>
      <c r="J83" s="8"/>
      <c r="K83" s="6"/>
      <c r="L83" s="6"/>
      <c r="M83" s="6"/>
      <c r="N83" s="6"/>
      <c r="O83" s="6"/>
      <c r="P83" s="6"/>
      <c r="Q83" s="6"/>
      <c r="R83" s="6"/>
      <c r="S83" s="6"/>
      <c r="T83" s="6"/>
      <c r="U83" s="6"/>
      <c r="V83" s="6"/>
      <c r="W83" s="6"/>
      <c r="X83" s="6"/>
      <c r="Y83" s="6"/>
      <c r="Z83" s="6"/>
      <c r="AA83" s="6"/>
      <c r="AB83" s="6"/>
      <c r="AC83" s="6"/>
      <c r="AD83" s="18"/>
      <c r="AE83" s="14" t="str">
        <f t="shared" si="2"/>
        <v/>
      </c>
    </row>
    <row r="84" spans="1:31" ht="15.6" x14ac:dyDescent="0.3">
      <c r="A84" s="20" t="str">
        <f>IF(ISNUMBER(AE84),RANK(AE84,$AE$4:$AE$23,0)+COUNTIF($AE$4:$AE84,AE84)-1,"")</f>
        <v/>
      </c>
      <c r="B84" s="5"/>
      <c r="C84" s="5"/>
      <c r="D84" s="5"/>
      <c r="E84" s="7"/>
      <c r="F84" s="32"/>
      <c r="G84" s="7"/>
      <c r="H84" s="5"/>
      <c r="I84" s="18"/>
      <c r="J84" s="8"/>
      <c r="K84" s="6"/>
      <c r="L84" s="6"/>
      <c r="M84" s="6"/>
      <c r="N84" s="6"/>
      <c r="O84" s="6"/>
      <c r="P84" s="6"/>
      <c r="Q84" s="6"/>
      <c r="R84" s="6"/>
      <c r="S84" s="6"/>
      <c r="T84" s="6"/>
      <c r="U84" s="6"/>
      <c r="V84" s="6"/>
      <c r="W84" s="6"/>
      <c r="X84" s="6"/>
      <c r="Y84" s="6"/>
      <c r="Z84" s="6"/>
      <c r="AA84" s="6"/>
      <c r="AB84" s="6"/>
      <c r="AC84" s="6"/>
      <c r="AD84" s="18"/>
      <c r="AE84" s="14" t="str">
        <f t="shared" si="2"/>
        <v/>
      </c>
    </row>
    <row r="85" spans="1:31" ht="15.6" x14ac:dyDescent="0.3">
      <c r="A85" s="20" t="str">
        <f>IF(ISNUMBER(AE85),RANK(AE85,$AE$4:$AE$23,0)+COUNTIF($AE$4:$AE85,AE85)-1,"")</f>
        <v/>
      </c>
      <c r="B85" s="5"/>
      <c r="C85" s="5"/>
      <c r="D85" s="5"/>
      <c r="E85" s="7"/>
      <c r="F85" s="32"/>
      <c r="G85" s="7"/>
      <c r="H85" s="5"/>
      <c r="I85" s="18"/>
      <c r="J85" s="8"/>
      <c r="K85" s="6"/>
      <c r="L85" s="6"/>
      <c r="M85" s="6"/>
      <c r="N85" s="6"/>
      <c r="O85" s="6"/>
      <c r="P85" s="6"/>
      <c r="Q85" s="6"/>
      <c r="R85" s="6"/>
      <c r="S85" s="6"/>
      <c r="T85" s="6"/>
      <c r="U85" s="6"/>
      <c r="V85" s="6"/>
      <c r="W85" s="6"/>
      <c r="X85" s="6"/>
      <c r="Y85" s="6"/>
      <c r="Z85" s="6"/>
      <c r="AA85" s="6"/>
      <c r="AB85" s="6"/>
      <c r="AC85" s="6"/>
      <c r="AD85" s="18"/>
      <c r="AE85" s="14" t="str">
        <f t="shared" si="2"/>
        <v/>
      </c>
    </row>
    <row r="86" spans="1:31" ht="15.6" x14ac:dyDescent="0.3">
      <c r="A86" s="20" t="str">
        <f>IF(ISNUMBER(AE86),RANK(AE86,$AE$4:$AE$23,0)+COUNTIF($AE$4:$AE86,AE86)-1,"")</f>
        <v/>
      </c>
      <c r="B86" s="5"/>
      <c r="C86" s="5"/>
      <c r="D86" s="5"/>
      <c r="E86" s="7"/>
      <c r="F86" s="32"/>
      <c r="G86" s="7"/>
      <c r="H86" s="5"/>
      <c r="I86" s="18"/>
      <c r="J86" s="8"/>
      <c r="K86" s="6"/>
      <c r="L86" s="6"/>
      <c r="M86" s="6"/>
      <c r="N86" s="6"/>
      <c r="O86" s="6"/>
      <c r="P86" s="6"/>
      <c r="Q86" s="6"/>
      <c r="R86" s="6"/>
      <c r="S86" s="6"/>
      <c r="T86" s="6"/>
      <c r="U86" s="6"/>
      <c r="V86" s="6"/>
      <c r="W86" s="6"/>
      <c r="X86" s="6"/>
      <c r="Y86" s="6"/>
      <c r="Z86" s="6"/>
      <c r="AA86" s="6"/>
      <c r="AB86" s="6"/>
      <c r="AC86" s="6"/>
      <c r="AD86" s="18"/>
      <c r="AE86" s="14" t="str">
        <f t="shared" si="2"/>
        <v/>
      </c>
    </row>
    <row r="87" spans="1:31" ht="15.6" x14ac:dyDescent="0.3">
      <c r="A87" s="20" t="str">
        <f>IF(ISNUMBER(AE87),RANK(AE87,$AE$4:$AE$23,0)+COUNTIF($AE$4:$AE87,AE87)-1,"")</f>
        <v/>
      </c>
      <c r="B87" s="5"/>
      <c r="C87" s="5"/>
      <c r="D87" s="5"/>
      <c r="E87" s="7"/>
      <c r="F87" s="32"/>
      <c r="G87" s="7"/>
      <c r="H87" s="5"/>
      <c r="I87" s="18"/>
      <c r="J87" s="8"/>
      <c r="K87" s="6"/>
      <c r="L87" s="6"/>
      <c r="M87" s="6"/>
      <c r="N87" s="6"/>
      <c r="O87" s="6"/>
      <c r="P87" s="6"/>
      <c r="Q87" s="6"/>
      <c r="R87" s="6"/>
      <c r="S87" s="6"/>
      <c r="T87" s="6"/>
      <c r="U87" s="6"/>
      <c r="V87" s="6"/>
      <c r="W87" s="6"/>
      <c r="X87" s="6"/>
      <c r="Y87" s="6"/>
      <c r="Z87" s="6"/>
      <c r="AA87" s="6"/>
      <c r="AB87" s="6"/>
      <c r="AC87" s="6"/>
      <c r="AD87" s="18"/>
      <c r="AE87" s="14" t="str">
        <f t="shared" si="2"/>
        <v/>
      </c>
    </row>
    <row r="88" spans="1:31" ht="15.6" x14ac:dyDescent="0.3">
      <c r="A88" s="20" t="str">
        <f>IF(ISNUMBER(AE88),RANK(AE88,$AE$4:$AE$23,0)+COUNTIF($AE$4:$AE88,AE88)-1,"")</f>
        <v/>
      </c>
      <c r="B88" s="5"/>
      <c r="C88" s="5"/>
      <c r="D88" s="5"/>
      <c r="E88" s="7"/>
      <c r="F88" s="32"/>
      <c r="G88" s="7"/>
      <c r="H88" s="5"/>
      <c r="I88" s="18"/>
      <c r="J88" s="8"/>
      <c r="K88" s="6"/>
      <c r="L88" s="6"/>
      <c r="M88" s="6"/>
      <c r="N88" s="6"/>
      <c r="O88" s="6"/>
      <c r="P88" s="6"/>
      <c r="Q88" s="6"/>
      <c r="R88" s="6"/>
      <c r="S88" s="6"/>
      <c r="T88" s="6"/>
      <c r="U88" s="6"/>
      <c r="V88" s="6"/>
      <c r="W88" s="6"/>
      <c r="X88" s="6"/>
      <c r="Y88" s="6"/>
      <c r="Z88" s="6"/>
      <c r="AA88" s="6"/>
      <c r="AB88" s="6"/>
      <c r="AC88" s="6"/>
      <c r="AD88" s="18"/>
      <c r="AE88" s="14" t="str">
        <f t="shared" si="2"/>
        <v/>
      </c>
    </row>
    <row r="89" spans="1:31" ht="15.6" x14ac:dyDescent="0.3">
      <c r="A89" s="20" t="str">
        <f>IF(ISNUMBER(AE89),RANK(AE89,$AE$4:$AE$23,0)+COUNTIF($AE$4:$AE89,AE89)-1,"")</f>
        <v/>
      </c>
      <c r="B89" s="5"/>
      <c r="C89" s="5"/>
      <c r="D89" s="5"/>
      <c r="E89" s="7"/>
      <c r="F89" s="32"/>
      <c r="G89" s="7"/>
      <c r="H89" s="5"/>
      <c r="I89" s="18"/>
      <c r="J89" s="8"/>
      <c r="K89" s="6"/>
      <c r="L89" s="6"/>
      <c r="M89" s="6"/>
      <c r="N89" s="6"/>
      <c r="O89" s="6"/>
      <c r="P89" s="6"/>
      <c r="Q89" s="6"/>
      <c r="R89" s="6"/>
      <c r="S89" s="6"/>
      <c r="T89" s="6"/>
      <c r="U89" s="6"/>
      <c r="V89" s="6"/>
      <c r="W89" s="6"/>
      <c r="X89" s="6"/>
      <c r="Y89" s="6"/>
      <c r="Z89" s="6"/>
      <c r="AA89" s="6"/>
      <c r="AB89" s="6"/>
      <c r="AC89" s="6"/>
      <c r="AD89" s="18"/>
      <c r="AE89" s="14" t="str">
        <f t="shared" si="2"/>
        <v/>
      </c>
    </row>
    <row r="90" spans="1:31" ht="15.6" x14ac:dyDescent="0.3">
      <c r="A90" s="20" t="str">
        <f>IF(ISNUMBER(AE90),RANK(AE90,$AE$4:$AE$23,0)+COUNTIF($AE$4:$AE90,AE90)-1,"")</f>
        <v/>
      </c>
      <c r="B90" s="5"/>
      <c r="C90" s="5"/>
      <c r="D90" s="5"/>
      <c r="E90" s="7"/>
      <c r="F90" s="32"/>
      <c r="G90" s="7"/>
      <c r="H90" s="5"/>
      <c r="I90" s="18"/>
      <c r="J90" s="8"/>
      <c r="K90" s="6"/>
      <c r="L90" s="6"/>
      <c r="M90" s="6"/>
      <c r="N90" s="6"/>
      <c r="O90" s="6"/>
      <c r="P90" s="6"/>
      <c r="Q90" s="6"/>
      <c r="R90" s="6"/>
      <c r="S90" s="6"/>
      <c r="T90" s="6"/>
      <c r="U90" s="6"/>
      <c r="V90" s="6"/>
      <c r="W90" s="6"/>
      <c r="X90" s="6"/>
      <c r="Y90" s="6"/>
      <c r="Z90" s="6"/>
      <c r="AA90" s="6"/>
      <c r="AB90" s="6"/>
      <c r="AC90" s="6"/>
      <c r="AD90" s="18"/>
      <c r="AE90" s="14" t="str">
        <f t="shared" si="2"/>
        <v/>
      </c>
    </row>
    <row r="91" spans="1:31" ht="15.6" x14ac:dyDescent="0.3">
      <c r="A91" s="20" t="str">
        <f>IF(ISNUMBER(AE91),RANK(AE91,$AE$4:$AE$23,0)+COUNTIF($AE$4:$AE91,AE91)-1,"")</f>
        <v/>
      </c>
      <c r="B91" s="5"/>
      <c r="C91" s="5"/>
      <c r="D91" s="5"/>
      <c r="E91" s="7"/>
      <c r="F91" s="32"/>
      <c r="G91" s="7"/>
      <c r="H91" s="5"/>
      <c r="I91" s="18"/>
      <c r="J91" s="8"/>
      <c r="K91" s="6"/>
      <c r="L91" s="6"/>
      <c r="M91" s="6"/>
      <c r="N91" s="6"/>
      <c r="O91" s="6"/>
      <c r="P91" s="6"/>
      <c r="Q91" s="6"/>
      <c r="R91" s="6"/>
      <c r="S91" s="6"/>
      <c r="T91" s="6"/>
      <c r="U91" s="6"/>
      <c r="V91" s="6"/>
      <c r="W91" s="6"/>
      <c r="X91" s="6"/>
      <c r="Y91" s="6"/>
      <c r="Z91" s="6"/>
      <c r="AA91" s="6"/>
      <c r="AB91" s="6"/>
      <c r="AC91" s="6"/>
      <c r="AD91" s="18"/>
      <c r="AE91" s="14" t="str">
        <f t="shared" si="2"/>
        <v/>
      </c>
    </row>
    <row r="92" spans="1:31" ht="15.6" x14ac:dyDescent="0.3">
      <c r="A92" s="20" t="str">
        <f>IF(ISNUMBER(AE92),RANK(AE92,$AE$4:$AE$23,0)+COUNTIF($AE$4:$AE92,AE92)-1,"")</f>
        <v/>
      </c>
      <c r="B92" s="5"/>
      <c r="C92" s="5"/>
      <c r="D92" s="5"/>
      <c r="E92" s="7"/>
      <c r="F92" s="32"/>
      <c r="G92" s="7"/>
      <c r="H92" s="5"/>
      <c r="I92" s="18"/>
      <c r="J92" s="8"/>
      <c r="K92" s="6"/>
      <c r="L92" s="6"/>
      <c r="M92" s="6"/>
      <c r="N92" s="6"/>
      <c r="O92" s="6"/>
      <c r="P92" s="6"/>
      <c r="Q92" s="6"/>
      <c r="R92" s="6"/>
      <c r="S92" s="6"/>
      <c r="T92" s="6"/>
      <c r="U92" s="6"/>
      <c r="V92" s="6"/>
      <c r="W92" s="6"/>
      <c r="X92" s="6"/>
      <c r="Y92" s="6"/>
      <c r="Z92" s="6"/>
      <c r="AA92" s="6"/>
      <c r="AB92" s="6"/>
      <c r="AC92" s="6"/>
      <c r="AD92" s="18"/>
      <c r="AE92" s="14" t="str">
        <f t="shared" si="2"/>
        <v/>
      </c>
    </row>
    <row r="93" spans="1:31" ht="15.6" x14ac:dyDescent="0.3">
      <c r="A93" s="20" t="str">
        <f>IF(ISNUMBER(AE93),RANK(AE93,$AE$4:$AE$23,0)+COUNTIF($AE$4:$AE93,AE93)-1,"")</f>
        <v/>
      </c>
      <c r="B93" s="5"/>
      <c r="C93" s="5"/>
      <c r="D93" s="5"/>
      <c r="E93" s="7"/>
      <c r="F93" s="32"/>
      <c r="G93" s="7"/>
      <c r="H93" s="5"/>
      <c r="I93" s="18"/>
      <c r="J93" s="8"/>
      <c r="K93" s="6"/>
      <c r="L93" s="6"/>
      <c r="M93" s="6"/>
      <c r="N93" s="6"/>
      <c r="O93" s="6"/>
      <c r="P93" s="6"/>
      <c r="Q93" s="6"/>
      <c r="R93" s="6"/>
      <c r="S93" s="6"/>
      <c r="T93" s="6"/>
      <c r="U93" s="6"/>
      <c r="V93" s="6"/>
      <c r="W93" s="6"/>
      <c r="X93" s="6"/>
      <c r="Y93" s="6"/>
      <c r="Z93" s="6"/>
      <c r="AA93" s="6"/>
      <c r="AB93" s="6"/>
      <c r="AC93" s="6"/>
      <c r="AD93" s="18"/>
      <c r="AE93" s="14" t="str">
        <f t="shared" si="2"/>
        <v/>
      </c>
    </row>
    <row r="94" spans="1:31" ht="15.6" x14ac:dyDescent="0.3">
      <c r="A94" s="20" t="str">
        <f>IF(ISNUMBER(AE94),RANK(AE94,$AE$4:$AE$23,0)+COUNTIF($AE$4:$AE94,AE94)-1,"")</f>
        <v/>
      </c>
      <c r="B94" s="5"/>
      <c r="C94" s="5"/>
      <c r="D94" s="5"/>
      <c r="E94" s="7"/>
      <c r="F94" s="32"/>
      <c r="G94" s="7"/>
      <c r="H94" s="5"/>
      <c r="I94" s="18"/>
      <c r="J94" s="8"/>
      <c r="K94" s="6"/>
      <c r="L94" s="6"/>
      <c r="M94" s="6"/>
      <c r="N94" s="6"/>
      <c r="O94" s="6"/>
      <c r="P94" s="6"/>
      <c r="Q94" s="6"/>
      <c r="R94" s="6"/>
      <c r="S94" s="6"/>
      <c r="T94" s="6"/>
      <c r="U94" s="6"/>
      <c r="V94" s="6"/>
      <c r="W94" s="6"/>
      <c r="X94" s="6"/>
      <c r="Y94" s="6"/>
      <c r="Z94" s="6"/>
      <c r="AA94" s="6"/>
      <c r="AB94" s="6"/>
      <c r="AC94" s="6"/>
      <c r="AD94" s="18"/>
      <c r="AE94" s="14" t="str">
        <f t="shared" si="2"/>
        <v/>
      </c>
    </row>
    <row r="95" spans="1:31" ht="15.6" x14ac:dyDescent="0.3">
      <c r="A95" s="20" t="str">
        <f>IF(ISNUMBER(AE95),RANK(AE95,$AE$4:$AE$23,0)+COUNTIF($AE$4:$AE95,AE95)-1,"")</f>
        <v/>
      </c>
      <c r="B95" s="5"/>
      <c r="C95" s="5"/>
      <c r="D95" s="5"/>
      <c r="E95" s="7"/>
      <c r="F95" s="32"/>
      <c r="G95" s="7"/>
      <c r="H95" s="5"/>
      <c r="I95" s="18"/>
      <c r="J95" s="8"/>
      <c r="K95" s="6"/>
      <c r="L95" s="6"/>
      <c r="M95" s="6"/>
      <c r="N95" s="6"/>
      <c r="O95" s="6"/>
      <c r="P95" s="6"/>
      <c r="Q95" s="6"/>
      <c r="R95" s="6"/>
      <c r="S95" s="6"/>
      <c r="T95" s="6"/>
      <c r="U95" s="6"/>
      <c r="V95" s="6"/>
      <c r="W95" s="6"/>
      <c r="X95" s="6"/>
      <c r="Y95" s="6"/>
      <c r="Z95" s="6"/>
      <c r="AA95" s="6"/>
      <c r="AB95" s="6"/>
      <c r="AC95" s="6"/>
      <c r="AD95" s="18"/>
      <c r="AE95" s="14" t="str">
        <f t="shared" si="2"/>
        <v/>
      </c>
    </row>
    <row r="96" spans="1:31" ht="15.6" x14ac:dyDescent="0.3">
      <c r="A96" s="20" t="str">
        <f>IF(ISNUMBER(AE96),RANK(AE96,$AE$4:$AE$23,0)+COUNTIF($AE$4:$AE96,AE96)-1,"")</f>
        <v/>
      </c>
      <c r="B96" s="5"/>
      <c r="C96" s="5"/>
      <c r="D96" s="5"/>
      <c r="E96" s="7"/>
      <c r="F96" s="32"/>
      <c r="G96" s="7"/>
      <c r="H96" s="5"/>
      <c r="I96" s="18"/>
      <c r="J96" s="8"/>
      <c r="K96" s="6"/>
      <c r="L96" s="6"/>
      <c r="M96" s="6"/>
      <c r="N96" s="6"/>
      <c r="O96" s="6"/>
      <c r="P96" s="6"/>
      <c r="Q96" s="6"/>
      <c r="R96" s="6"/>
      <c r="S96" s="6"/>
      <c r="T96" s="6"/>
      <c r="U96" s="6"/>
      <c r="V96" s="6"/>
      <c r="W96" s="6"/>
      <c r="X96" s="6"/>
      <c r="Y96" s="6"/>
      <c r="Z96" s="6"/>
      <c r="AA96" s="6"/>
      <c r="AB96" s="6"/>
      <c r="AC96" s="6"/>
      <c r="AD96" s="18"/>
      <c r="AE96" s="14" t="str">
        <f t="shared" si="2"/>
        <v/>
      </c>
    </row>
    <row r="97" spans="1:31" ht="15.6" x14ac:dyDescent="0.3">
      <c r="A97" s="20" t="str">
        <f>IF(ISNUMBER(AE97),RANK(AE97,$AE$4:$AE$23,0)+COUNTIF($AE$4:$AE97,AE97)-1,"")</f>
        <v/>
      </c>
      <c r="B97" s="5"/>
      <c r="C97" s="5"/>
      <c r="D97" s="5"/>
      <c r="E97" s="7"/>
      <c r="F97" s="32"/>
      <c r="G97" s="7"/>
      <c r="H97" s="5"/>
      <c r="I97" s="18"/>
      <c r="J97" s="8"/>
      <c r="K97" s="6"/>
      <c r="L97" s="6"/>
      <c r="M97" s="6"/>
      <c r="N97" s="6"/>
      <c r="O97" s="6"/>
      <c r="P97" s="6"/>
      <c r="Q97" s="6"/>
      <c r="R97" s="6"/>
      <c r="S97" s="6"/>
      <c r="T97" s="6"/>
      <c r="U97" s="6"/>
      <c r="V97" s="6"/>
      <c r="W97" s="6"/>
      <c r="X97" s="6"/>
      <c r="Y97" s="6"/>
      <c r="Z97" s="6"/>
      <c r="AA97" s="6"/>
      <c r="AB97" s="6"/>
      <c r="AC97" s="6"/>
      <c r="AD97" s="18"/>
      <c r="AE97" s="14" t="str">
        <f t="shared" si="2"/>
        <v/>
      </c>
    </row>
    <row r="98" spans="1:31" ht="15.6" x14ac:dyDescent="0.3">
      <c r="A98" s="20" t="str">
        <f>IF(ISNUMBER(AE98),RANK(AE98,$AE$4:$AE$23,0)+COUNTIF($AE$4:$AE98,AE98)-1,"")</f>
        <v/>
      </c>
      <c r="B98" s="5"/>
      <c r="C98" s="5"/>
      <c r="D98" s="5"/>
      <c r="E98" s="7"/>
      <c r="F98" s="32"/>
      <c r="G98" s="7"/>
      <c r="H98" s="5"/>
      <c r="I98" s="18"/>
      <c r="J98" s="8"/>
      <c r="K98" s="6"/>
      <c r="L98" s="6"/>
      <c r="M98" s="6"/>
      <c r="N98" s="6"/>
      <c r="O98" s="6"/>
      <c r="P98" s="6"/>
      <c r="Q98" s="6"/>
      <c r="R98" s="6"/>
      <c r="S98" s="6"/>
      <c r="T98" s="6"/>
      <c r="U98" s="6"/>
      <c r="V98" s="6"/>
      <c r="W98" s="6"/>
      <c r="X98" s="6"/>
      <c r="Y98" s="6"/>
      <c r="Z98" s="6"/>
      <c r="AA98" s="6"/>
      <c r="AB98" s="6"/>
      <c r="AC98" s="6"/>
      <c r="AD98" s="18"/>
      <c r="AE98" s="14" t="str">
        <f t="shared" si="2"/>
        <v/>
      </c>
    </row>
    <row r="99" spans="1:31" ht="15.6" x14ac:dyDescent="0.3">
      <c r="A99" s="20" t="str">
        <f>IF(ISNUMBER(AE99),RANK(AE99,$AE$4:$AE$23,0)+COUNTIF($AE$4:$AE99,AE99)-1,"")</f>
        <v/>
      </c>
      <c r="B99" s="5"/>
      <c r="C99" s="5"/>
      <c r="D99" s="5"/>
      <c r="E99" s="7"/>
      <c r="F99" s="32"/>
      <c r="G99" s="7"/>
      <c r="H99" s="5"/>
      <c r="I99" s="18"/>
      <c r="J99" s="8"/>
      <c r="K99" s="6"/>
      <c r="L99" s="6"/>
      <c r="M99" s="6"/>
      <c r="N99" s="6"/>
      <c r="O99" s="6"/>
      <c r="P99" s="6"/>
      <c r="Q99" s="6"/>
      <c r="R99" s="6"/>
      <c r="S99" s="6"/>
      <c r="T99" s="6"/>
      <c r="U99" s="6"/>
      <c r="V99" s="6"/>
      <c r="W99" s="6"/>
      <c r="X99" s="6"/>
      <c r="Y99" s="6"/>
      <c r="Z99" s="6"/>
      <c r="AA99" s="6"/>
      <c r="AB99" s="6"/>
      <c r="AC99" s="6"/>
      <c r="AD99" s="18"/>
      <c r="AE99" s="14" t="str">
        <f t="shared" si="2"/>
        <v/>
      </c>
    </row>
    <row r="100" spans="1:31" ht="15.6" x14ac:dyDescent="0.3">
      <c r="A100" s="20" t="str">
        <f>IF(ISNUMBER(AE100),RANK(AE100,$AE$4:$AE$23,0)+COUNTIF($AE$4:$AE100,AE100)-1,"")</f>
        <v/>
      </c>
      <c r="B100" s="5"/>
      <c r="C100" s="5"/>
      <c r="D100" s="5"/>
      <c r="E100" s="7"/>
      <c r="F100" s="32"/>
      <c r="G100" s="7"/>
      <c r="H100" s="5"/>
      <c r="I100" s="18"/>
      <c r="J100" s="8"/>
      <c r="K100" s="6"/>
      <c r="L100" s="6"/>
      <c r="M100" s="6"/>
      <c r="N100" s="6"/>
      <c r="O100" s="6"/>
      <c r="P100" s="6"/>
      <c r="Q100" s="6"/>
      <c r="R100" s="6"/>
      <c r="S100" s="6"/>
      <c r="T100" s="6"/>
      <c r="U100" s="6"/>
      <c r="V100" s="6"/>
      <c r="W100" s="6"/>
      <c r="X100" s="6"/>
      <c r="Y100" s="6"/>
      <c r="Z100" s="6"/>
      <c r="AA100" s="6"/>
      <c r="AB100" s="6"/>
      <c r="AC100" s="6"/>
      <c r="AD100" s="18"/>
      <c r="AE100" s="14" t="str">
        <f t="shared" si="2"/>
        <v/>
      </c>
    </row>
    <row r="101" spans="1:31" ht="15.6" x14ac:dyDescent="0.3">
      <c r="A101" s="20" t="str">
        <f>IF(ISNUMBER(AE101),RANK(AE101,$AE$4:$AE$23,0)+COUNTIF($AE$4:$AE101,AE101)-1,"")</f>
        <v/>
      </c>
      <c r="B101" s="5"/>
      <c r="C101" s="5"/>
      <c r="D101" s="5"/>
      <c r="E101" s="7"/>
      <c r="F101" s="32"/>
      <c r="G101" s="7"/>
      <c r="H101" s="5"/>
      <c r="I101" s="18"/>
      <c r="J101" s="8"/>
      <c r="K101" s="6"/>
      <c r="L101" s="6"/>
      <c r="M101" s="6"/>
      <c r="N101" s="6"/>
      <c r="O101" s="6"/>
      <c r="P101" s="6"/>
      <c r="Q101" s="6"/>
      <c r="R101" s="6"/>
      <c r="S101" s="6"/>
      <c r="T101" s="6"/>
      <c r="U101" s="6"/>
      <c r="V101" s="6"/>
      <c r="W101" s="6"/>
      <c r="X101" s="6"/>
      <c r="Y101" s="6"/>
      <c r="Z101" s="6"/>
      <c r="AA101" s="6"/>
      <c r="AB101" s="6"/>
      <c r="AC101" s="6"/>
      <c r="AD101" s="18"/>
      <c r="AE101" s="14" t="str">
        <f t="shared" si="2"/>
        <v/>
      </c>
    </row>
    <row r="102" spans="1:31" ht="15.6" x14ac:dyDescent="0.3">
      <c r="A102" s="20" t="str">
        <f>IF(ISNUMBER(AE102),RANK(AE102,$AE$4:$AE$23,0)+COUNTIF($AE$4:$AE102,AE102)-1,"")</f>
        <v/>
      </c>
      <c r="B102" s="5"/>
      <c r="C102" s="5"/>
      <c r="D102" s="5"/>
      <c r="E102" s="7"/>
      <c r="F102" s="32"/>
      <c r="G102" s="7"/>
      <c r="H102" s="5"/>
      <c r="I102" s="18"/>
      <c r="J102" s="8"/>
      <c r="K102" s="6"/>
      <c r="L102" s="6"/>
      <c r="M102" s="6"/>
      <c r="N102" s="6"/>
      <c r="O102" s="6"/>
      <c r="P102" s="6"/>
      <c r="Q102" s="6"/>
      <c r="R102" s="6"/>
      <c r="S102" s="6"/>
      <c r="T102" s="6"/>
      <c r="U102" s="6"/>
      <c r="V102" s="6"/>
      <c r="W102" s="6"/>
      <c r="X102" s="6"/>
      <c r="Y102" s="6"/>
      <c r="Z102" s="6"/>
      <c r="AA102" s="6"/>
      <c r="AB102" s="6"/>
      <c r="AC102" s="6"/>
      <c r="AD102" s="18"/>
      <c r="AE102" s="14" t="str">
        <f t="shared" si="2"/>
        <v/>
      </c>
    </row>
    <row r="103" spans="1:31" ht="15.6" x14ac:dyDescent="0.3">
      <c r="A103" s="20" t="str">
        <f>IF(ISNUMBER(AE103),RANK(AE103,$AE$4:$AE$23,0)+COUNTIF($AE$4:$AE103,AE103)-1,"")</f>
        <v/>
      </c>
      <c r="B103" s="5"/>
      <c r="C103" s="5"/>
      <c r="D103" s="5"/>
      <c r="E103" s="7"/>
      <c r="F103" s="32"/>
      <c r="G103" s="7"/>
      <c r="H103" s="5"/>
      <c r="I103" s="18"/>
      <c r="J103" s="8"/>
      <c r="K103" s="6"/>
      <c r="L103" s="6"/>
      <c r="M103" s="6"/>
      <c r="N103" s="6"/>
      <c r="O103" s="6"/>
      <c r="P103" s="6"/>
      <c r="Q103" s="6"/>
      <c r="R103" s="6"/>
      <c r="S103" s="6"/>
      <c r="T103" s="6"/>
      <c r="U103" s="6"/>
      <c r="V103" s="6"/>
      <c r="W103" s="6"/>
      <c r="X103" s="6"/>
      <c r="Y103" s="6"/>
      <c r="Z103" s="6"/>
      <c r="AA103" s="6"/>
      <c r="AB103" s="6"/>
      <c r="AC103" s="6"/>
      <c r="AD103" s="18"/>
      <c r="AE103" s="14" t="str">
        <f t="shared" si="2"/>
        <v/>
      </c>
    </row>
    <row r="104" spans="1:31" ht="15.6" x14ac:dyDescent="0.3">
      <c r="A104" s="21" t="str">
        <f>IF(ISNUMBER(AE104),RANK(AE104,$AE$4:$AE$23,0)+COUNTIF($AE$4:$AE104,AE104)-1,"")</f>
        <v/>
      </c>
      <c r="B104" s="5"/>
      <c r="C104" s="5"/>
      <c r="D104" s="5"/>
      <c r="E104" s="7"/>
      <c r="F104" s="32"/>
      <c r="G104" s="7"/>
      <c r="H104" s="5"/>
      <c r="I104" s="19"/>
      <c r="J104" s="8"/>
      <c r="K104" s="6"/>
      <c r="L104" s="6"/>
      <c r="M104" s="6"/>
      <c r="N104" s="6"/>
      <c r="O104" s="6"/>
      <c r="P104" s="6"/>
      <c r="Q104" s="6"/>
      <c r="R104" s="6"/>
      <c r="S104" s="6"/>
      <c r="T104" s="6"/>
      <c r="U104" s="6"/>
      <c r="V104" s="6"/>
      <c r="W104" s="6"/>
      <c r="X104" s="6"/>
      <c r="Y104" s="6"/>
      <c r="Z104" s="6"/>
      <c r="AA104" s="6"/>
      <c r="AB104" s="6"/>
      <c r="AC104" s="6"/>
      <c r="AD104" s="19"/>
      <c r="AE104" s="14" t="str">
        <f t="shared" si="2"/>
        <v/>
      </c>
    </row>
    <row r="105" spans="1:31" ht="30.6" customHeight="1" x14ac:dyDescent="0.3">
      <c r="H105" s="29" t="s">
        <v>28</v>
      </c>
      <c r="I105" s="19"/>
      <c r="J105" s="28">
        <f>IF(SUM(J4:J104)=0,"",AVERAGE(J4:J104))</f>
        <v>3</v>
      </c>
      <c r="K105" s="28">
        <f t="shared" ref="K105:AC105" si="3">IF(SUM(K4:K104)=0,"",AVERAGE(K4:K104))</f>
        <v>2</v>
      </c>
      <c r="L105" s="28">
        <f t="shared" si="3"/>
        <v>2.25</v>
      </c>
      <c r="M105" s="28" t="str">
        <f t="shared" si="3"/>
        <v/>
      </c>
      <c r="N105" s="28" t="str">
        <f t="shared" si="3"/>
        <v/>
      </c>
      <c r="O105" s="28" t="str">
        <f t="shared" si="3"/>
        <v/>
      </c>
      <c r="P105" s="28" t="str">
        <f t="shared" si="3"/>
        <v/>
      </c>
      <c r="Q105" s="28" t="str">
        <f t="shared" si="3"/>
        <v/>
      </c>
      <c r="R105" s="28" t="str">
        <f t="shared" si="3"/>
        <v/>
      </c>
      <c r="S105" s="28" t="str">
        <f t="shared" si="3"/>
        <v/>
      </c>
      <c r="T105" s="28" t="str">
        <f t="shared" si="3"/>
        <v/>
      </c>
      <c r="U105" s="28" t="str">
        <f t="shared" si="3"/>
        <v/>
      </c>
      <c r="V105" s="28" t="str">
        <f t="shared" si="3"/>
        <v/>
      </c>
      <c r="W105" s="28" t="str">
        <f t="shared" si="3"/>
        <v/>
      </c>
      <c r="X105" s="28" t="str">
        <f t="shared" si="3"/>
        <v/>
      </c>
      <c r="Y105" s="28" t="str">
        <f t="shared" si="3"/>
        <v/>
      </c>
      <c r="Z105" s="28" t="str">
        <f t="shared" si="3"/>
        <v/>
      </c>
      <c r="AA105" s="28" t="str">
        <f t="shared" si="3"/>
        <v/>
      </c>
      <c r="AB105" s="28" t="str">
        <f t="shared" si="3"/>
        <v/>
      </c>
      <c r="AC105" s="28" t="str">
        <f t="shared" si="3"/>
        <v/>
      </c>
      <c r="AD105" s="19"/>
      <c r="AE105" s="28">
        <f t="shared" ref="AE105" si="4">IF(SUM(J105:AC105)=0,"",AVERAGE(J105:AC105))</f>
        <v>2.4166666666666665</v>
      </c>
    </row>
  </sheetData>
  <sheetProtection sheet="1" autoFilter="0"/>
  <autoFilter ref="E3:G105" xr:uid="{B3618BE1-2849-4EEF-823A-9F1C7B678C70}"/>
  <mergeCells count="3">
    <mergeCell ref="I2:AE2"/>
    <mergeCell ref="A1:AE1"/>
    <mergeCell ref="B2:H2"/>
  </mergeCells>
  <conditionalFormatting sqref="AE4:AE105">
    <cfRule type="containsBlanks" priority="1" stopIfTrue="1">
      <formula>LEN(TRIM(AE4))=0</formula>
    </cfRule>
  </conditionalFormatting>
  <conditionalFormatting sqref="J4:AC4">
    <cfRule type="top10" dxfId="109" priority="110" rank="1"/>
  </conditionalFormatting>
  <conditionalFormatting sqref="J5:AC5">
    <cfRule type="top10" dxfId="108" priority="109" rank="1"/>
  </conditionalFormatting>
  <conditionalFormatting sqref="J6:AC6">
    <cfRule type="top10" dxfId="107" priority="108" rank="1"/>
  </conditionalFormatting>
  <conditionalFormatting sqref="J7:AC7">
    <cfRule type="top10" dxfId="106" priority="107" rank="1"/>
  </conditionalFormatting>
  <conditionalFormatting sqref="J8:AC8">
    <cfRule type="top10" dxfId="105" priority="106" rank="1"/>
  </conditionalFormatting>
  <conditionalFormatting sqref="J9:AC9">
    <cfRule type="top10" dxfId="104" priority="105" rank="1"/>
  </conditionalFormatting>
  <conditionalFormatting sqref="J10:AC10">
    <cfRule type="top10" dxfId="103" priority="104" rank="1"/>
  </conditionalFormatting>
  <conditionalFormatting sqref="J11:AC11">
    <cfRule type="top10" dxfId="102" priority="103" rank="1"/>
  </conditionalFormatting>
  <conditionalFormatting sqref="J12:AC12">
    <cfRule type="top10" dxfId="101" priority="102" rank="1"/>
  </conditionalFormatting>
  <conditionalFormatting sqref="J13:AC13">
    <cfRule type="top10" dxfId="100" priority="101" rank="1"/>
  </conditionalFormatting>
  <conditionalFormatting sqref="J14:AC14">
    <cfRule type="top10" dxfId="99" priority="100" rank="1"/>
  </conditionalFormatting>
  <conditionalFormatting sqref="J15:AC15">
    <cfRule type="top10" dxfId="98" priority="99" rank="1"/>
  </conditionalFormatting>
  <conditionalFormatting sqref="J16:AC16">
    <cfRule type="top10" dxfId="97" priority="98" rank="1"/>
  </conditionalFormatting>
  <conditionalFormatting sqref="J17:AC17">
    <cfRule type="top10" dxfId="96" priority="97" rank="1"/>
  </conditionalFormatting>
  <conditionalFormatting sqref="J18:AC18">
    <cfRule type="top10" dxfId="95" priority="96" rank="1"/>
  </conditionalFormatting>
  <conditionalFormatting sqref="J19:AC19">
    <cfRule type="top10" dxfId="94" priority="95" rank="1"/>
  </conditionalFormatting>
  <conditionalFormatting sqref="J20:AC20">
    <cfRule type="top10" dxfId="93" priority="94" rank="1"/>
  </conditionalFormatting>
  <conditionalFormatting sqref="J21:AC21">
    <cfRule type="top10" dxfId="92" priority="93" rank="1"/>
  </conditionalFormatting>
  <conditionalFormatting sqref="J22:AC22">
    <cfRule type="top10" dxfId="91" priority="92" rank="1"/>
  </conditionalFormatting>
  <conditionalFormatting sqref="J23:AC23">
    <cfRule type="top10" dxfId="90" priority="91" rank="1"/>
  </conditionalFormatting>
  <conditionalFormatting sqref="J24:AC24">
    <cfRule type="top10" dxfId="89" priority="90" rank="1"/>
  </conditionalFormatting>
  <conditionalFormatting sqref="J25:AC25">
    <cfRule type="top10" dxfId="88" priority="89" rank="1"/>
  </conditionalFormatting>
  <conditionalFormatting sqref="J26:AC26">
    <cfRule type="top10" dxfId="87" priority="88" rank="1"/>
  </conditionalFormatting>
  <conditionalFormatting sqref="J27:AC27">
    <cfRule type="top10" dxfId="86" priority="87" rank="1"/>
  </conditionalFormatting>
  <conditionalFormatting sqref="J28:AC28">
    <cfRule type="top10" dxfId="85" priority="86" rank="1"/>
  </conditionalFormatting>
  <conditionalFormatting sqref="J29:AC29">
    <cfRule type="top10" dxfId="84" priority="85" rank="1"/>
  </conditionalFormatting>
  <conditionalFormatting sqref="J30:AC30">
    <cfRule type="top10" dxfId="83" priority="84" rank="1"/>
  </conditionalFormatting>
  <conditionalFormatting sqref="J31:AC31">
    <cfRule type="top10" dxfId="82" priority="83" rank="1"/>
  </conditionalFormatting>
  <conditionalFormatting sqref="J32:AC32">
    <cfRule type="top10" dxfId="81" priority="82" rank="1"/>
  </conditionalFormatting>
  <conditionalFormatting sqref="J33:AC33">
    <cfRule type="top10" dxfId="80" priority="81" rank="1"/>
  </conditionalFormatting>
  <conditionalFormatting sqref="J34:AC34">
    <cfRule type="top10" dxfId="79" priority="80" rank="1"/>
  </conditionalFormatting>
  <conditionalFormatting sqref="J35:AC35">
    <cfRule type="top10" dxfId="78" priority="79" rank="1"/>
  </conditionalFormatting>
  <conditionalFormatting sqref="J36:AC36">
    <cfRule type="top10" dxfId="77" priority="78" rank="1"/>
  </conditionalFormatting>
  <conditionalFormatting sqref="J37:AC37">
    <cfRule type="top10" dxfId="76" priority="77" rank="1"/>
  </conditionalFormatting>
  <conditionalFormatting sqref="J38:AC38">
    <cfRule type="top10" dxfId="75" priority="76" rank="1"/>
  </conditionalFormatting>
  <conditionalFormatting sqref="J39:AC39">
    <cfRule type="top10" dxfId="74" priority="75" rank="1"/>
  </conditionalFormatting>
  <conditionalFormatting sqref="J40:AC40">
    <cfRule type="top10" dxfId="73" priority="74" rank="1"/>
  </conditionalFormatting>
  <conditionalFormatting sqref="J41:AC41">
    <cfRule type="top10" dxfId="72" priority="73" rank="1"/>
  </conditionalFormatting>
  <conditionalFormatting sqref="J42:AC42">
    <cfRule type="top10" dxfId="71" priority="72" rank="1"/>
  </conditionalFormatting>
  <conditionalFormatting sqref="J43:AC43">
    <cfRule type="top10" dxfId="70" priority="71" rank="1"/>
  </conditionalFormatting>
  <conditionalFormatting sqref="J44:AC44">
    <cfRule type="top10" dxfId="69" priority="70" rank="1"/>
  </conditionalFormatting>
  <conditionalFormatting sqref="J45:AC45">
    <cfRule type="top10" dxfId="68" priority="69" rank="1"/>
  </conditionalFormatting>
  <conditionalFormatting sqref="J46:AC46">
    <cfRule type="top10" dxfId="67" priority="68" rank="1"/>
  </conditionalFormatting>
  <conditionalFormatting sqref="J47:AC47">
    <cfRule type="top10" dxfId="66" priority="67" rank="1"/>
  </conditionalFormatting>
  <conditionalFormatting sqref="J48:AC48">
    <cfRule type="top10" dxfId="65" priority="66" rank="1"/>
  </conditionalFormatting>
  <conditionalFormatting sqref="J49:AC49">
    <cfRule type="top10" dxfId="64" priority="65" rank="1"/>
  </conditionalFormatting>
  <conditionalFormatting sqref="J50:AC50">
    <cfRule type="top10" dxfId="63" priority="64" rank="1"/>
  </conditionalFormatting>
  <conditionalFormatting sqref="J51:AC51">
    <cfRule type="top10" dxfId="62" priority="63" rank="1"/>
  </conditionalFormatting>
  <conditionalFormatting sqref="J52:AC52">
    <cfRule type="top10" dxfId="61" priority="62" rank="1"/>
  </conditionalFormatting>
  <conditionalFormatting sqref="J53:AC53">
    <cfRule type="top10" dxfId="60" priority="61" rank="1"/>
  </conditionalFormatting>
  <conditionalFormatting sqref="J54:AC54">
    <cfRule type="top10" dxfId="59" priority="60" rank="1"/>
  </conditionalFormatting>
  <conditionalFormatting sqref="J55:AC55">
    <cfRule type="top10" dxfId="58" priority="59" rank="1"/>
  </conditionalFormatting>
  <conditionalFormatting sqref="J56:AC56">
    <cfRule type="top10" dxfId="57" priority="58" rank="1"/>
  </conditionalFormatting>
  <conditionalFormatting sqref="J57:AC57">
    <cfRule type="top10" dxfId="56" priority="57" rank="1"/>
  </conditionalFormatting>
  <conditionalFormatting sqref="J58:AC58">
    <cfRule type="top10" dxfId="55" priority="56" rank="1"/>
  </conditionalFormatting>
  <conditionalFormatting sqref="J59:AC59">
    <cfRule type="top10" dxfId="54" priority="55" rank="1"/>
  </conditionalFormatting>
  <conditionalFormatting sqref="J60:AC60">
    <cfRule type="top10" dxfId="53" priority="54" rank="1"/>
  </conditionalFormatting>
  <conditionalFormatting sqref="J61:AC61">
    <cfRule type="top10" dxfId="52" priority="53" rank="1"/>
  </conditionalFormatting>
  <conditionalFormatting sqref="J62:AC62">
    <cfRule type="top10" dxfId="51" priority="52" rank="1"/>
  </conditionalFormatting>
  <conditionalFormatting sqref="J63:AC63">
    <cfRule type="top10" dxfId="50" priority="51" rank="1"/>
  </conditionalFormatting>
  <conditionalFormatting sqref="J64:AC64">
    <cfRule type="top10" dxfId="49" priority="50" rank="1"/>
  </conditionalFormatting>
  <conditionalFormatting sqref="J65:AC65">
    <cfRule type="top10" dxfId="48" priority="49" rank="1"/>
  </conditionalFormatting>
  <conditionalFormatting sqref="J66:AC66">
    <cfRule type="top10" dxfId="47" priority="48" rank="1"/>
  </conditionalFormatting>
  <conditionalFormatting sqref="J67:AC67">
    <cfRule type="top10" dxfId="46" priority="47" rank="1"/>
  </conditionalFormatting>
  <conditionalFormatting sqref="J68:AC68">
    <cfRule type="top10" dxfId="45" priority="46" rank="1"/>
  </conditionalFormatting>
  <conditionalFormatting sqref="J69:AC69">
    <cfRule type="top10" dxfId="44" priority="45" rank="1"/>
  </conditionalFormatting>
  <conditionalFormatting sqref="J70:AC70">
    <cfRule type="top10" dxfId="43" priority="44" rank="1"/>
  </conditionalFormatting>
  <conditionalFormatting sqref="J71:AC71">
    <cfRule type="top10" dxfId="42" priority="43" rank="1"/>
  </conditionalFormatting>
  <conditionalFormatting sqref="J72:AC72">
    <cfRule type="top10" dxfId="41" priority="42" rank="1"/>
  </conditionalFormatting>
  <conditionalFormatting sqref="J73:AC73">
    <cfRule type="top10" dxfId="40" priority="41" rank="1"/>
  </conditionalFormatting>
  <conditionalFormatting sqref="J74:AC74">
    <cfRule type="top10" dxfId="39" priority="40" rank="1"/>
  </conditionalFormatting>
  <conditionalFormatting sqref="J75:AC75">
    <cfRule type="top10" dxfId="38" priority="39" rank="1"/>
  </conditionalFormatting>
  <conditionalFormatting sqref="J76:AC76">
    <cfRule type="top10" dxfId="37" priority="38" rank="1"/>
  </conditionalFormatting>
  <conditionalFormatting sqref="J77:AC77">
    <cfRule type="top10" dxfId="36" priority="37" rank="1"/>
  </conditionalFormatting>
  <conditionalFormatting sqref="J78:AC78">
    <cfRule type="top10" dxfId="35" priority="36" rank="1"/>
  </conditionalFormatting>
  <conditionalFormatting sqref="J79:AC79">
    <cfRule type="top10" dxfId="34" priority="35" rank="1"/>
  </conditionalFormatting>
  <conditionalFormatting sqref="J80:AC80">
    <cfRule type="top10" dxfId="33" priority="34" rank="1"/>
  </conditionalFormatting>
  <conditionalFormatting sqref="J81:AC81">
    <cfRule type="top10" dxfId="32" priority="33" rank="1"/>
  </conditionalFormatting>
  <conditionalFormatting sqref="J82:AC82">
    <cfRule type="top10" dxfId="31" priority="32" rank="1"/>
  </conditionalFormatting>
  <conditionalFormatting sqref="J83:AC83">
    <cfRule type="top10" dxfId="30" priority="31" rank="1"/>
  </conditionalFormatting>
  <conditionalFormatting sqref="J84:AC84">
    <cfRule type="top10" dxfId="29" priority="30" rank="1"/>
  </conditionalFormatting>
  <conditionalFormatting sqref="J85:AC85">
    <cfRule type="top10" dxfId="28" priority="29" rank="1"/>
  </conditionalFormatting>
  <conditionalFormatting sqref="J86:AC86">
    <cfRule type="top10" dxfId="27" priority="28" rank="1"/>
  </conditionalFormatting>
  <conditionalFormatting sqref="J87:AC87">
    <cfRule type="top10" dxfId="26" priority="27" rank="1"/>
  </conditionalFormatting>
  <conditionalFormatting sqref="J88:AC88">
    <cfRule type="top10" dxfId="25" priority="26" rank="1"/>
  </conditionalFormatting>
  <conditionalFormatting sqref="J89:AC89">
    <cfRule type="top10" dxfId="24" priority="25" rank="1"/>
  </conditionalFormatting>
  <conditionalFormatting sqref="J90:AC90">
    <cfRule type="top10" dxfId="23" priority="24" rank="1"/>
  </conditionalFormatting>
  <conditionalFormatting sqref="J91:AC91">
    <cfRule type="top10" dxfId="22" priority="23" rank="1"/>
  </conditionalFormatting>
  <conditionalFormatting sqref="J92:AC92">
    <cfRule type="top10" dxfId="21" priority="22" rank="1"/>
  </conditionalFormatting>
  <conditionalFormatting sqref="J93:AC93">
    <cfRule type="top10" dxfId="20" priority="21" rank="1"/>
  </conditionalFormatting>
  <conditionalFormatting sqref="J94:AC94">
    <cfRule type="top10" dxfId="19" priority="20" rank="1"/>
  </conditionalFormatting>
  <conditionalFormatting sqref="J95:AC95">
    <cfRule type="top10" dxfId="18" priority="19" rank="1"/>
  </conditionalFormatting>
  <conditionalFormatting sqref="J96:AC96">
    <cfRule type="top10" dxfId="17" priority="18" rank="1"/>
  </conditionalFormatting>
  <conditionalFormatting sqref="J97:AC97">
    <cfRule type="top10" dxfId="16" priority="17" rank="1"/>
  </conditionalFormatting>
  <conditionalFormatting sqref="J98:AC98">
    <cfRule type="top10" dxfId="15" priority="16" rank="1"/>
  </conditionalFormatting>
  <conditionalFormatting sqref="J99:AC99">
    <cfRule type="top10" dxfId="14" priority="15" rank="1"/>
  </conditionalFormatting>
  <conditionalFormatting sqref="J100:AC100">
    <cfRule type="top10" dxfId="13" priority="14" rank="1"/>
  </conditionalFormatting>
  <conditionalFormatting sqref="J101:AC101">
    <cfRule type="top10" dxfId="12" priority="13" rank="1"/>
  </conditionalFormatting>
  <conditionalFormatting sqref="J102:AC102">
    <cfRule type="top10" dxfId="11" priority="12" rank="1"/>
  </conditionalFormatting>
  <conditionalFormatting sqref="J103:AC103">
    <cfRule type="top10" dxfId="10" priority="11" rank="1"/>
  </conditionalFormatting>
  <conditionalFormatting sqref="J104:AC104">
    <cfRule type="top10" dxfId="9" priority="10" rank="1"/>
  </conditionalFormatting>
  <conditionalFormatting sqref="J105:AC105">
    <cfRule type="containsBlanks" priority="3" stopIfTrue="1">
      <formula>LEN(TRIM(J105))=0</formula>
    </cfRule>
  </conditionalFormatting>
  <dataValidations count="3">
    <dataValidation type="list" allowBlank="1" showDropDown="1" showInputMessage="1" showErrorMessage="1" sqref="AD4" xr:uid="{FC4C424D-54D0-409F-BC3B-D5D66265B132}">
      <formula1>"1,2,3,4,5"</formula1>
    </dataValidation>
    <dataValidation allowBlank="1" showDropDown="1" showInputMessage="1" showErrorMessage="1" sqref="I4:I105" xr:uid="{AC4BEE0D-378B-4323-9758-7B024AD8F7F5}"/>
    <dataValidation type="list" allowBlank="1" showInputMessage="1" showErrorMessage="1" sqref="J4:AC104" xr:uid="{E574B532-728F-48BD-9EE9-349BC7E26AD2}">
      <formula1>"0,1,2,3,4"</formula1>
    </dataValidation>
  </dataValidations>
  <pageMargins left="0.7" right="0.7" top="0.75" bottom="0.75" header="0.3" footer="0.3"/>
  <pageSetup paperSize="9" orientation="portrait" verticalDpi="0" r:id="rId1"/>
  <legacyDrawing r:id="rId2"/>
  <extLst>
    <ext xmlns:x14="http://schemas.microsoft.com/office/spreadsheetml/2009/9/main" uri="{78C0D931-6437-407d-A8EE-F0AAD7539E65}">
      <x14:conditionalFormattings>
        <x14:conditionalFormatting xmlns:xm="http://schemas.microsoft.com/office/excel/2006/main">
          <x14:cfRule type="cellIs" priority="216" operator="between" id="{A181C4A4-317F-4672-BC99-51E6F21AE30C}">
            <xm:f>'1 - Luokittelu ja raportti'!$E$31</xm:f>
            <xm:f>'1 - Luokittelu ja raportti'!$E$27</xm:f>
            <x14:dxf>
              <fill>
                <patternFill>
                  <bgColor rgb="FFFFC000"/>
                </patternFill>
              </fill>
            </x14:dxf>
          </x14:cfRule>
          <x14:cfRule type="cellIs" priority="217" operator="lessThan" id="{A6823737-AE73-49D9-8915-5A99E69CE58A}">
            <xm:f>'1 - Luokittelu ja raportti'!$E$31</xm:f>
            <x14:dxf>
              <fill>
                <patternFill>
                  <bgColor rgb="FFFFFF00"/>
                </patternFill>
              </fill>
            </x14:dxf>
          </x14:cfRule>
          <x14:cfRule type="cellIs" priority="218" operator="greaterThan" id="{680832BB-F108-46B2-BCAF-55839FD506F9}">
            <xm:f>'1 - Luokittelu ja raportti'!$E$27</xm:f>
            <x14:dxf>
              <fill>
                <patternFill>
                  <bgColor rgb="FFFF0000"/>
                </patternFill>
              </fill>
            </x14:dxf>
          </x14:cfRule>
          <xm:sqref>J105:AC105</xm:sqref>
        </x14:conditionalFormatting>
        <x14:conditionalFormatting xmlns:xm="http://schemas.microsoft.com/office/excel/2006/main">
          <x14:cfRule type="cellIs" priority="255" operator="between" id="{B8AF5785-9E53-40A1-A45A-9650B34F7C8C}">
            <xm:f>'1 - Luokittelu ja raportti'!$E$31</xm:f>
            <xm:f>'1 - Luokittelu ja raportti'!$E$27</xm:f>
            <x14:dxf>
              <fill>
                <patternFill>
                  <bgColor rgb="FFFFC000"/>
                </patternFill>
              </fill>
            </x14:dxf>
          </x14:cfRule>
          <x14:cfRule type="expression" priority="256" id="{FBA44EB8-0D46-4F31-A5A9-DA2F342856C2}">
            <xm:f>AND(AE4&lt;'1 - Luokittelu ja raportti'!$E$31,AE4&gt;='1 - Luokittelu ja raportti'!$E$36)</xm:f>
            <x14:dxf>
              <fill>
                <patternFill>
                  <bgColor rgb="FFFFFF00"/>
                </patternFill>
              </fill>
            </x14:dxf>
          </x14:cfRule>
          <x14:cfRule type="cellIs" priority="257" operator="greaterThan" id="{CB698DEA-3261-46F6-BF8B-8468986D0141}">
            <xm:f>'1 - Luokittelu ja raportti'!$E$27</xm:f>
            <x14:dxf>
              <fill>
                <patternFill>
                  <bgColor rgb="FFFF0000"/>
                </patternFill>
              </fill>
            </x14:dxf>
          </x14:cfRule>
          <xm:sqref>AE4:AE105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0434DD2-6E35-45E3-AF5A-CAE84A8217E9}">
          <x14:formula1>
            <xm:f>Parametrit!$C$2:$C$3</xm:f>
          </x14:formula1>
          <xm:sqref>E4:E104</xm:sqref>
        </x14:dataValidation>
        <x14:dataValidation type="list" allowBlank="1" showInputMessage="1" showErrorMessage="1" xr:uid="{8FCAE442-D132-4476-BECB-984651E573C6}">
          <x14:formula1>
            <xm:f>Parametrit!$D$2:$D$20</xm:f>
          </x14:formula1>
          <xm:sqref>F4:F104</xm:sqref>
        </x14:dataValidation>
        <x14:dataValidation type="list" allowBlank="1" showInputMessage="1" showErrorMessage="1" xr:uid="{23773825-5EDE-49F9-B776-F1F7BBE9CDDF}">
          <x14:formula1>
            <xm:f>Parametrit!$B$2:$B$13</xm:f>
          </x14:formula1>
          <xm:sqref>G4:G104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3CDCF-4E52-4650-9DFE-4944A1E2BFBC}">
  <sheetPr>
    <tabColor theme="0" tint="-0.249977111117893"/>
  </sheetPr>
  <dimension ref="A1:G102"/>
  <sheetViews>
    <sheetView workbookViewId="0">
      <selection activeCell="E9" sqref="E9"/>
    </sheetView>
  </sheetViews>
  <sheetFormatPr defaultRowHeight="14.4" x14ac:dyDescent="0.3"/>
  <cols>
    <col min="1" max="2" width="21.5546875" customWidth="1"/>
    <col min="3" max="3" width="17" customWidth="1"/>
    <col min="4" max="4" width="16" bestFit="1" customWidth="1"/>
    <col min="5" max="6" width="16.109375" bestFit="1" customWidth="1"/>
    <col min="7" max="7" width="44.77734375" customWidth="1"/>
  </cols>
  <sheetData>
    <row r="1" spans="1:7" ht="72" x14ac:dyDescent="0.3">
      <c r="A1" s="11" t="str">
        <f>'4 - Osatekijät'!B3</f>
        <v>Osatekijä
infrastruktuurin osa, kuten laite, sovellus tai muu resurssi</v>
      </c>
      <c r="B1" s="11" t="str">
        <f>'4 - Osatekijät'!C3</f>
        <v>Omistaja</v>
      </c>
      <c r="C1" s="11" t="str">
        <f>'4 - Osatekijät'!E3</f>
        <v>Osatekijän tyyppi
sisäinen/ulkoinen</v>
      </c>
      <c r="D1" s="11" t="str">
        <f>'4 - Osatekijät'!F3</f>
        <v>Häiriön korjausaika (RTO)
Missä ajassa häiriö estää toiminnan?</v>
      </c>
      <c r="E1" s="11" t="str">
        <f>'4 - Osatekijät'!AE3</f>
        <v>Osatekijän kokonaisvaikutus</v>
      </c>
      <c r="F1" s="12" t="s">
        <v>99</v>
      </c>
      <c r="G1" s="12" t="s">
        <v>0</v>
      </c>
    </row>
    <row r="2" spans="1:7" x14ac:dyDescent="0.3">
      <c r="A2" s="2" t="str">
        <f>IF(ISNA(MATCH(ROW()-1,'4 - Osatekijät'!$A$4:$A$104,0)),"",INDEX('4 - Osatekijät'!$B$4:$B$104,MATCH(ROW()-1,'4 - Osatekijät'!$A$4:$A$104,0)))</f>
        <v>Tietoliikenneyhteys Z</v>
      </c>
      <c r="B2" s="47" t="str">
        <f>IF(ISNA(MATCH(ROW()-1,'4 - Osatekijät'!$A$4:$A$104,0)),"",INDEX('4 - Osatekijät'!$C$4:$C$104,MATCH(ROW()-1,'4 - Osatekijät'!$A$4:$A$104,0)))</f>
        <v>Palvelupäällikkö B</v>
      </c>
      <c r="C2" s="33" t="str">
        <f>IF(ISNA(MATCH(ROW()-1,'4 - Osatekijät'!$A$4:$A$104,0)),"",INDEX('4 - Osatekijät'!$E$4:$E$104,MATCH(ROW()-1,'4 - Osatekijät'!$A$4:$A$104,0)))</f>
        <v>ulkoinen</v>
      </c>
      <c r="D2" s="33" t="str">
        <f>IF(ISNA(MATCH(ROW()-1,'4 - Osatekijät'!$A$4:$A$104,0)),"",INDEX('4 - Osatekijät'!$F$4:$F$104,MATCH(ROW()-1,'4 - Osatekijät'!$A$4:$A$104,0)))</f>
        <v>1 min</v>
      </c>
      <c r="E2" s="23">
        <f>IF(ISNA(MATCH(ROW()-1,'4 - Osatekijät'!$A$4:$A$104,0)),"",INDEX('4 - Osatekijät'!$AE$4:$AE$104,MATCH(ROW()-1,'4 - Osatekijät'!$A$4:$A$24,0)))</f>
        <v>3.4499999999999997</v>
      </c>
      <c r="F2" s="3">
        <f>IF(ISNUMBER(E2),IF(E2&gt;'1 - Luokittelu ja raportti'!$E$27,'1 - Luokittelu ja raportti'!$C$27,IF(E2&gt;'1 - Luokittelu ja raportti'!$E$31,'1 - Luokittelu ja raportti'!$C$31,IF(E2&gt;'1 - Luokittelu ja raportti'!$E$36,'1 - Luokittelu ja raportti'!$C$36,""))),"")</f>
        <v>1</v>
      </c>
      <c r="G2" s="34"/>
    </row>
    <row r="3" spans="1:7" x14ac:dyDescent="0.3">
      <c r="A3" s="2" t="str">
        <f>IF(ISNA(MATCH(ROW()-1,'4 - Osatekijät'!$A$4:$A$104,0)),"",INDEX('4 - Osatekijät'!$B$4:$B$104,MATCH(ROW()-1,'4 - Osatekijät'!$A$4:$A$104,0)))</f>
        <v>Pilvipalvelu Y</v>
      </c>
      <c r="B3" s="47" t="str">
        <f>IF(ISNA(MATCH(ROW()-1,'4 - Osatekijät'!$A$4:$A$104,0)),"",INDEX('4 - Osatekijät'!$C$4:$C$104,MATCH(ROW()-1,'4 - Osatekijät'!$A$4:$A$104,0)))</f>
        <v>Tuotantopäällikkö C</v>
      </c>
      <c r="C3" s="33" t="str">
        <f>IF(ISNA(MATCH(ROW()-1,'4 - Osatekijät'!$A$4:$A$104,0)),"",INDEX('4 - Osatekijät'!$E$4:$E$104,MATCH(ROW()-1,'4 - Osatekijät'!$A$4:$A$104,0)))</f>
        <v>ulkoinen</v>
      </c>
      <c r="D3" s="33" t="str">
        <f>IF(ISNA(MATCH(ROW()-1,'4 - Osatekijät'!$A$4:$A$104,0)),"",INDEX('4 - Osatekijät'!$F$4:$F$104,MATCH(ROW()-1,'4 - Osatekijät'!$A$4:$A$104,0)))</f>
        <v>2 h</v>
      </c>
      <c r="E3" s="23">
        <f>IF(ISNA(MATCH(ROW()-1,'4 - Osatekijät'!$A$4:$A$104,0)),"",INDEX('4 - Osatekijät'!$AE$4:$AE$104,MATCH(ROW()-1,'4 - Osatekijät'!$A$4:$A$24,0)))</f>
        <v>3.0666666666666664</v>
      </c>
      <c r="F3" s="3">
        <f>IF(ISNUMBER(E3),IF(E3&gt;'1 - Luokittelu ja raportti'!$E$27,'1 - Luokittelu ja raportti'!$C$27,IF(E3&gt;'1 - Luokittelu ja raportti'!$E$31,'1 - Luokittelu ja raportti'!$C$31,IF(E3&gt;'1 - Luokittelu ja raportti'!$E$36,'1 - Luokittelu ja raportti'!$C$36,""))),"")</f>
        <v>2</v>
      </c>
      <c r="G3" s="34"/>
    </row>
    <row r="4" spans="1:7" x14ac:dyDescent="0.3">
      <c r="A4" s="2" t="str">
        <f>IF(ISNA(MATCH(ROW()-1,'4 - Osatekijät'!$A$4:$A$104,0)),"",INDEX('4 - Osatekijät'!$B$4:$B$104,MATCH(ROW()-1,'4 - Osatekijät'!$A$4:$A$104,0)))</f>
        <v>Palvelintila X</v>
      </c>
      <c r="B4" s="47" t="str">
        <f>IF(ISNA(MATCH(ROW()-1,'4 - Osatekijät'!$A$4:$A$104,0)),"",INDEX('4 - Osatekijät'!$C$4:$C$104,MATCH(ROW()-1,'4 - Osatekijät'!$A$4:$A$104,0)))</f>
        <v>Osasto A</v>
      </c>
      <c r="C4" s="33" t="str">
        <f>IF(ISNA(MATCH(ROW()-1,'4 - Osatekijät'!$A$4:$A$104,0)),"",INDEX('4 - Osatekijät'!$E$4:$E$104,MATCH(ROW()-1,'4 - Osatekijät'!$A$4:$A$104,0)))</f>
        <v>sisäinen</v>
      </c>
      <c r="D4" s="33" t="str">
        <f>IF(ISNA(MATCH(ROW()-1,'4 - Osatekijät'!$A$4:$A$104,0)),"",INDEX('4 - Osatekijät'!$F$4:$F$104,MATCH(ROW()-1,'4 - Osatekijät'!$A$4:$A$104,0)))</f>
        <v>4 h</v>
      </c>
      <c r="E4" s="23">
        <f>IF(ISNA(MATCH(ROW()-1,'4 - Osatekijät'!$A$4:$A$104,0)),"",INDEX('4 - Osatekijät'!$AE$4:$AE$104,MATCH(ROW()-1,'4 - Osatekijät'!$A$4:$A$24,0)))</f>
        <v>2.6833333333333331</v>
      </c>
      <c r="F4" s="3">
        <f>IF(ISNUMBER(E4),IF(E4&gt;'1 - Luokittelu ja raportti'!$E$27,'1 - Luokittelu ja raportti'!$C$27,IF(E4&gt;'1 - Luokittelu ja raportti'!$E$31,'1 - Luokittelu ja raportti'!$C$31,IF(E4&gt;'1 - Luokittelu ja raportti'!$E$36,'1 - Luokittelu ja raportti'!$C$36,""))),"")</f>
        <v>2</v>
      </c>
      <c r="G4" s="34"/>
    </row>
    <row r="5" spans="1:7" x14ac:dyDescent="0.3">
      <c r="A5" s="2" t="str">
        <f>IF(ISNA(MATCH(ROW()-1,'4 - Osatekijät'!$A$4:$A$104,0)),"",INDEX('4 - Osatekijät'!$B$4:$B$104,MATCH(ROW()-1,'4 - Osatekijät'!$A$4:$A$104,0)))</f>
        <v>Laite A</v>
      </c>
      <c r="B5" s="47">
        <f>IF(ISNA(MATCH(ROW()-1,'4 - Osatekijät'!$A$4:$A$104,0)),"",INDEX('4 - Osatekijät'!$C$4:$C$104,MATCH(ROW()-1,'4 - Osatekijät'!$A$4:$A$104,0)))</f>
        <v>0</v>
      </c>
      <c r="C5" s="33" t="str">
        <f>IF(ISNA(MATCH(ROW()-1,'4 - Osatekijät'!$A$4:$A$104,0)),"",INDEX('4 - Osatekijät'!$E$4:$E$104,MATCH(ROW()-1,'4 - Osatekijät'!$A$4:$A$104,0)))</f>
        <v>sisäinen</v>
      </c>
      <c r="D5" s="33" t="str">
        <f>IF(ISNA(MATCH(ROW()-1,'4 - Osatekijät'!$A$4:$A$104,0)),"",INDEX('4 - Osatekijät'!$F$4:$F$104,MATCH(ROW()-1,'4 - Osatekijät'!$A$4:$A$104,0)))</f>
        <v>2 h</v>
      </c>
      <c r="E5" s="23">
        <f>IF(ISNA(MATCH(ROW()-1,'4 - Osatekijät'!$A$4:$A$104,0)),"",INDEX('4 - Osatekijät'!$AE$4:$AE$104,MATCH(ROW()-1,'4 - Osatekijät'!$A$4:$A$24,0)))</f>
        <v>1.9166666666666665</v>
      </c>
      <c r="F5" s="3">
        <f>IF(ISNUMBER(E5),IF(E5&gt;'1 - Luokittelu ja raportti'!$E$27,'1 - Luokittelu ja raportti'!$C$27,IF(E5&gt;'1 - Luokittelu ja raportti'!$E$31,'1 - Luokittelu ja raportti'!$C$31,IF(E5&gt;'1 - Luokittelu ja raportti'!$E$36,'1 - Luokittelu ja raportti'!$C$36,""))),"")</f>
        <v>3</v>
      </c>
      <c r="G5" s="34"/>
    </row>
    <row r="6" spans="1:7" x14ac:dyDescent="0.3">
      <c r="A6" s="2" t="str">
        <f>IF(ISNA(MATCH(ROW()-1,'4 - Osatekijät'!$A$4:$A$104,0)),"",INDEX('4 - Osatekijät'!$B$4:$B$104,MATCH(ROW()-1,'4 - Osatekijät'!$A$4:$A$104,0)))</f>
        <v/>
      </c>
      <c r="B6" s="47" t="str">
        <f>IF(ISNA(MATCH(ROW()-1,'4 - Osatekijät'!$A$4:$A$104,0)),"",INDEX('4 - Osatekijät'!$C$4:$C$104,MATCH(ROW()-1,'4 - Osatekijät'!$A$4:$A$104,0)))</f>
        <v/>
      </c>
      <c r="C6" s="33" t="str">
        <f>IF(ISNA(MATCH(ROW()-1,'4 - Osatekijät'!$A$4:$A$104,0)),"",INDEX('4 - Osatekijät'!$E$4:$E$104,MATCH(ROW()-1,'4 - Osatekijät'!$A$4:$A$104,0)))</f>
        <v/>
      </c>
      <c r="D6" s="33" t="str">
        <f>IF(ISNA(MATCH(ROW()-1,'4 - Osatekijät'!$A$4:$A$104,0)),"",INDEX('4 - Osatekijät'!$F$4:$F$104,MATCH(ROW()-1,'4 - Osatekijät'!$A$4:$A$104,0)))</f>
        <v/>
      </c>
      <c r="E6" s="23" t="str">
        <f>IF(ISNA(MATCH(ROW()-1,'4 - Osatekijät'!$A$4:$A$104,0)),"",INDEX('4 - Osatekijät'!$AE$4:$AE$104,MATCH(ROW()-1,'4 - Osatekijät'!$A$4:$A$24,0)))</f>
        <v/>
      </c>
      <c r="F6" s="3" t="str">
        <f>IF(ISNUMBER(E6),IF(E6&gt;'1 - Luokittelu ja raportti'!$E$27,'1 - Luokittelu ja raportti'!$C$27,IF(E6&gt;'1 - Luokittelu ja raportti'!$E$31,'1 - Luokittelu ja raportti'!$C$31,IF(E6&gt;'1 - Luokittelu ja raportti'!$E$36,'1 - Luokittelu ja raportti'!$C$36,""))),"")</f>
        <v/>
      </c>
      <c r="G6" s="34"/>
    </row>
    <row r="7" spans="1:7" x14ac:dyDescent="0.3">
      <c r="A7" s="2" t="str">
        <f>IF(ISNA(MATCH(ROW()-1,'4 - Osatekijät'!$A$4:$A$104,0)),"",INDEX('4 - Osatekijät'!$B$4:$B$104,MATCH(ROW()-1,'4 - Osatekijät'!$A$4:$A$104,0)))</f>
        <v/>
      </c>
      <c r="B7" s="47" t="str">
        <f>IF(ISNA(MATCH(ROW()-1,'4 - Osatekijät'!$A$4:$A$104,0)),"",INDEX('4 - Osatekijät'!$C$4:$C$104,MATCH(ROW()-1,'4 - Osatekijät'!$A$4:$A$104,0)))</f>
        <v/>
      </c>
      <c r="C7" s="33" t="str">
        <f>IF(ISNA(MATCH(ROW()-1,'4 - Osatekijät'!$A$4:$A$104,0)),"",INDEX('4 - Osatekijät'!$E$4:$E$104,MATCH(ROW()-1,'4 - Osatekijät'!$A$4:$A$104,0)))</f>
        <v/>
      </c>
      <c r="D7" s="33" t="str">
        <f>IF(ISNA(MATCH(ROW()-1,'4 - Osatekijät'!$A$4:$A$104,0)),"",INDEX('4 - Osatekijät'!$F$4:$F$104,MATCH(ROW()-1,'4 - Osatekijät'!$A$4:$A$104,0)))</f>
        <v/>
      </c>
      <c r="E7" s="23" t="str">
        <f>IF(ISNA(MATCH(ROW()-1,'4 - Osatekijät'!$A$4:$A$104,0)),"",INDEX('4 - Osatekijät'!$AE$4:$AE$104,MATCH(ROW()-1,'4 - Osatekijät'!$A$4:$A$24,0)))</f>
        <v/>
      </c>
      <c r="F7" s="3" t="str">
        <f>IF(ISNUMBER(E7),IF(E7&gt;'1 - Luokittelu ja raportti'!$E$27,'1 - Luokittelu ja raportti'!$C$27,IF(E7&gt;'1 - Luokittelu ja raportti'!$E$31,'1 - Luokittelu ja raportti'!$C$31,IF(E7&gt;'1 - Luokittelu ja raportti'!$E$36,'1 - Luokittelu ja raportti'!$C$36,""))),"")</f>
        <v/>
      </c>
      <c r="G7" s="34"/>
    </row>
    <row r="8" spans="1:7" x14ac:dyDescent="0.3">
      <c r="A8" s="2" t="str">
        <f>IF(ISNA(MATCH(ROW()-1,'4 - Osatekijät'!$A$4:$A$104,0)),"",INDEX('4 - Osatekijät'!$B$4:$B$104,MATCH(ROW()-1,'4 - Osatekijät'!$A$4:$A$104,0)))</f>
        <v/>
      </c>
      <c r="B8" s="47" t="str">
        <f>IF(ISNA(MATCH(ROW()-1,'4 - Osatekijät'!$A$4:$A$104,0)),"",INDEX('4 - Osatekijät'!$C$4:$C$104,MATCH(ROW()-1,'4 - Osatekijät'!$A$4:$A$104,0)))</f>
        <v/>
      </c>
      <c r="C8" s="33" t="str">
        <f>IF(ISNA(MATCH(ROW()-1,'4 - Osatekijät'!$A$4:$A$104,0)),"",INDEX('4 - Osatekijät'!$E$4:$E$104,MATCH(ROW()-1,'4 - Osatekijät'!$A$4:$A$104,0)))</f>
        <v/>
      </c>
      <c r="D8" s="33" t="str">
        <f>IF(ISNA(MATCH(ROW()-1,'4 - Osatekijät'!$A$4:$A$104,0)),"",INDEX('4 - Osatekijät'!$F$4:$F$104,MATCH(ROW()-1,'4 - Osatekijät'!$A$4:$A$104,0)))</f>
        <v/>
      </c>
      <c r="E8" s="23" t="str">
        <f>IF(ISNA(MATCH(ROW()-1,'4 - Osatekijät'!$A$4:$A$104,0)),"",INDEX('4 - Osatekijät'!$AE$4:$AE$104,MATCH(ROW()-1,'4 - Osatekijät'!$A$4:$A$24,0)))</f>
        <v/>
      </c>
      <c r="F8" s="3" t="str">
        <f>IF(ISNUMBER(E8),IF(E8&gt;'1 - Luokittelu ja raportti'!$E$27,'1 - Luokittelu ja raportti'!$C$27,IF(E8&gt;'1 - Luokittelu ja raportti'!$E$31,'1 - Luokittelu ja raportti'!$C$31,IF(E8&gt;'1 - Luokittelu ja raportti'!$E$36,'1 - Luokittelu ja raportti'!$C$36,""))),"")</f>
        <v/>
      </c>
      <c r="G8" s="34"/>
    </row>
    <row r="9" spans="1:7" x14ac:dyDescent="0.3">
      <c r="A9" s="2" t="str">
        <f>IF(ISNA(MATCH(ROW()-1,'4 - Osatekijät'!$A$4:$A$104,0)),"",INDEX('4 - Osatekijät'!$B$4:$B$104,MATCH(ROW()-1,'4 - Osatekijät'!$A$4:$A$104,0)))</f>
        <v/>
      </c>
      <c r="B9" s="47" t="str">
        <f>IF(ISNA(MATCH(ROW()-1,'4 - Osatekijät'!$A$4:$A$104,0)),"",INDEX('4 - Osatekijät'!$C$4:$C$104,MATCH(ROW()-1,'4 - Osatekijät'!$A$4:$A$104,0)))</f>
        <v/>
      </c>
      <c r="C9" s="33" t="str">
        <f>IF(ISNA(MATCH(ROW()-1,'4 - Osatekijät'!$A$4:$A$104,0)),"",INDEX('4 - Osatekijät'!$E$4:$E$104,MATCH(ROW()-1,'4 - Osatekijät'!$A$4:$A$104,0)))</f>
        <v/>
      </c>
      <c r="D9" s="33" t="str">
        <f>IF(ISNA(MATCH(ROW()-1,'4 - Osatekijät'!$A$4:$A$104,0)),"",INDEX('4 - Osatekijät'!$F$4:$F$104,MATCH(ROW()-1,'4 - Osatekijät'!$A$4:$A$104,0)))</f>
        <v/>
      </c>
      <c r="E9" s="23" t="str">
        <f>IF(ISNA(MATCH(ROW()-1,'4 - Osatekijät'!$A$4:$A$104,0)),"",INDEX('4 - Osatekijät'!$AE$4:$AE$104,MATCH(ROW()-1,'4 - Osatekijät'!$A$4:$A$24,0)))</f>
        <v/>
      </c>
      <c r="F9" s="3" t="str">
        <f>IF(ISNUMBER(E9),IF(E9&gt;'1 - Luokittelu ja raportti'!$E$27,'1 - Luokittelu ja raportti'!$C$27,IF(E9&gt;'1 - Luokittelu ja raportti'!$E$31,'1 - Luokittelu ja raportti'!$C$31,IF(E9&gt;'1 - Luokittelu ja raportti'!$E$36,'1 - Luokittelu ja raportti'!$C$36,""))),"")</f>
        <v/>
      </c>
      <c r="G9" s="34"/>
    </row>
    <row r="10" spans="1:7" x14ac:dyDescent="0.3">
      <c r="A10" s="2" t="str">
        <f>IF(ISNA(MATCH(ROW()-1,'4 - Osatekijät'!$A$4:$A$104,0)),"",INDEX('4 - Osatekijät'!$B$4:$B$104,MATCH(ROW()-1,'4 - Osatekijät'!$A$4:$A$104,0)))</f>
        <v/>
      </c>
      <c r="B10" s="47" t="str">
        <f>IF(ISNA(MATCH(ROW()-1,'4 - Osatekijät'!$A$4:$A$104,0)),"",INDEX('4 - Osatekijät'!$C$4:$C$104,MATCH(ROW()-1,'4 - Osatekijät'!$A$4:$A$104,0)))</f>
        <v/>
      </c>
      <c r="C10" s="33" t="str">
        <f>IF(ISNA(MATCH(ROW()-1,'4 - Osatekijät'!$A$4:$A$104,0)),"",INDEX('4 - Osatekijät'!$E$4:$E$104,MATCH(ROW()-1,'4 - Osatekijät'!$A$4:$A$104,0)))</f>
        <v/>
      </c>
      <c r="D10" s="33" t="str">
        <f>IF(ISNA(MATCH(ROW()-1,'4 - Osatekijät'!$A$4:$A$104,0)),"",INDEX('4 - Osatekijät'!$F$4:$F$104,MATCH(ROW()-1,'4 - Osatekijät'!$A$4:$A$104,0)))</f>
        <v/>
      </c>
      <c r="E10" s="23" t="str">
        <f>IF(ISNA(MATCH(ROW()-1,'4 - Osatekijät'!$A$4:$A$104,0)),"",INDEX('4 - Osatekijät'!$AE$4:$AE$104,MATCH(ROW()-1,'4 - Osatekijät'!$A$4:$A$24,0)))</f>
        <v/>
      </c>
      <c r="F10" s="3" t="str">
        <f>IF(ISNUMBER(E10),IF(E10&gt;'1 - Luokittelu ja raportti'!$E$27,'1 - Luokittelu ja raportti'!$C$27,IF(E10&gt;'1 - Luokittelu ja raportti'!$E$31,'1 - Luokittelu ja raportti'!$C$31,IF(E10&gt;'1 - Luokittelu ja raportti'!$E$36,'1 - Luokittelu ja raportti'!$C$36,""))),"")</f>
        <v/>
      </c>
      <c r="G10" s="34"/>
    </row>
    <row r="11" spans="1:7" x14ac:dyDescent="0.3">
      <c r="A11" s="2" t="str">
        <f>IF(ISNA(MATCH(ROW()-1,'4 - Osatekijät'!$A$4:$A$104,0)),"",INDEX('4 - Osatekijät'!$B$4:$B$104,MATCH(ROW()-1,'4 - Osatekijät'!$A$4:$A$104,0)))</f>
        <v/>
      </c>
      <c r="B11" s="47" t="str">
        <f>IF(ISNA(MATCH(ROW()-1,'4 - Osatekijät'!$A$4:$A$104,0)),"",INDEX('4 - Osatekijät'!$C$4:$C$104,MATCH(ROW()-1,'4 - Osatekijät'!$A$4:$A$104,0)))</f>
        <v/>
      </c>
      <c r="C11" s="33" t="str">
        <f>IF(ISNA(MATCH(ROW()-1,'4 - Osatekijät'!$A$4:$A$104,0)),"",INDEX('4 - Osatekijät'!$E$4:$E$104,MATCH(ROW()-1,'4 - Osatekijät'!$A$4:$A$104,0)))</f>
        <v/>
      </c>
      <c r="D11" s="33" t="str">
        <f>IF(ISNA(MATCH(ROW()-1,'4 - Osatekijät'!$A$4:$A$104,0)),"",INDEX('4 - Osatekijät'!$F$4:$F$104,MATCH(ROW()-1,'4 - Osatekijät'!$A$4:$A$104,0)))</f>
        <v/>
      </c>
      <c r="E11" s="23" t="str">
        <f>IF(ISNA(MATCH(ROW()-1,'4 - Osatekijät'!$A$4:$A$104,0)),"",INDEX('4 - Osatekijät'!$AE$4:$AE$104,MATCH(ROW()-1,'4 - Osatekijät'!$A$4:$A$24,0)))</f>
        <v/>
      </c>
      <c r="F11" s="3" t="str">
        <f>IF(ISNUMBER(E11),IF(E11&gt;'1 - Luokittelu ja raportti'!$E$27,'1 - Luokittelu ja raportti'!$C$27,IF(E11&gt;'1 - Luokittelu ja raportti'!$E$31,'1 - Luokittelu ja raportti'!$C$31,IF(E11&gt;'1 - Luokittelu ja raportti'!$E$36,'1 - Luokittelu ja raportti'!$C$36,""))),"")</f>
        <v/>
      </c>
      <c r="G11" s="34"/>
    </row>
    <row r="12" spans="1:7" x14ac:dyDescent="0.3">
      <c r="A12" s="2" t="str">
        <f>IF(ISNA(MATCH(ROW()-1,'4 - Osatekijät'!$A$4:$A$104,0)),"",INDEX('4 - Osatekijät'!$B$4:$B$104,MATCH(ROW()-1,'4 - Osatekijät'!$A$4:$A$104,0)))</f>
        <v/>
      </c>
      <c r="B12" s="47" t="str">
        <f>IF(ISNA(MATCH(ROW()-1,'4 - Osatekijät'!$A$4:$A$104,0)),"",INDEX('4 - Osatekijät'!$C$4:$C$104,MATCH(ROW()-1,'4 - Osatekijät'!$A$4:$A$104,0)))</f>
        <v/>
      </c>
      <c r="C12" s="33" t="str">
        <f>IF(ISNA(MATCH(ROW()-1,'4 - Osatekijät'!$A$4:$A$104,0)),"",INDEX('4 - Osatekijät'!$E$4:$E$104,MATCH(ROW()-1,'4 - Osatekijät'!$A$4:$A$104,0)))</f>
        <v/>
      </c>
      <c r="D12" s="33" t="str">
        <f>IF(ISNA(MATCH(ROW()-1,'4 - Osatekijät'!$A$4:$A$104,0)),"",INDEX('4 - Osatekijät'!$F$4:$F$104,MATCH(ROW()-1,'4 - Osatekijät'!$A$4:$A$104,0)))</f>
        <v/>
      </c>
      <c r="E12" s="23" t="str">
        <f>IF(ISNA(MATCH(ROW()-1,'4 - Osatekijät'!$A$4:$A$104,0)),"",INDEX('4 - Osatekijät'!$AE$4:$AE$104,MATCH(ROW()-1,'4 - Osatekijät'!$A$4:$A$24,0)))</f>
        <v/>
      </c>
      <c r="F12" s="3" t="str">
        <f>IF(ISNUMBER(E12),IF(E12&gt;'1 - Luokittelu ja raportti'!$E$27,'1 - Luokittelu ja raportti'!$C$27,IF(E12&gt;'1 - Luokittelu ja raportti'!$E$31,'1 - Luokittelu ja raportti'!$C$31,IF(E12&gt;'1 - Luokittelu ja raportti'!$E$36,'1 - Luokittelu ja raportti'!$C$36,""))),"")</f>
        <v/>
      </c>
      <c r="G12" s="34"/>
    </row>
    <row r="13" spans="1:7" x14ac:dyDescent="0.3">
      <c r="A13" s="2" t="str">
        <f>IF(ISNA(MATCH(ROW()-1,'4 - Osatekijät'!$A$4:$A$104,0)),"",INDEX('4 - Osatekijät'!$B$4:$B$104,MATCH(ROW()-1,'4 - Osatekijät'!$A$4:$A$104,0)))</f>
        <v/>
      </c>
      <c r="B13" s="47" t="str">
        <f>IF(ISNA(MATCH(ROW()-1,'4 - Osatekijät'!$A$4:$A$104,0)),"",INDEX('4 - Osatekijät'!$C$4:$C$104,MATCH(ROW()-1,'4 - Osatekijät'!$A$4:$A$104,0)))</f>
        <v/>
      </c>
      <c r="C13" s="33" t="str">
        <f>IF(ISNA(MATCH(ROW()-1,'4 - Osatekijät'!$A$4:$A$104,0)),"",INDEX('4 - Osatekijät'!$E$4:$E$104,MATCH(ROW()-1,'4 - Osatekijät'!$A$4:$A$104,0)))</f>
        <v/>
      </c>
      <c r="D13" s="33" t="str">
        <f>IF(ISNA(MATCH(ROW()-1,'4 - Osatekijät'!$A$4:$A$104,0)),"",INDEX('4 - Osatekijät'!$F$4:$F$104,MATCH(ROW()-1,'4 - Osatekijät'!$A$4:$A$104,0)))</f>
        <v/>
      </c>
      <c r="E13" s="23" t="str">
        <f>IF(ISNA(MATCH(ROW()-1,'4 - Osatekijät'!$A$4:$A$104,0)),"",INDEX('4 - Osatekijät'!$AE$4:$AE$104,MATCH(ROW()-1,'4 - Osatekijät'!$A$4:$A$24,0)))</f>
        <v/>
      </c>
      <c r="F13" s="3" t="str">
        <f>IF(ISNUMBER(E13),IF(E13&gt;'1 - Luokittelu ja raportti'!$E$27,'1 - Luokittelu ja raportti'!$C$27,IF(E13&gt;'1 - Luokittelu ja raportti'!$E$31,'1 - Luokittelu ja raportti'!$C$31,IF(E13&gt;'1 - Luokittelu ja raportti'!$E$36,'1 - Luokittelu ja raportti'!$C$36,""))),"")</f>
        <v/>
      </c>
      <c r="G13" s="34"/>
    </row>
    <row r="14" spans="1:7" x14ac:dyDescent="0.3">
      <c r="A14" s="2" t="str">
        <f>IF(ISNA(MATCH(ROW()-1,'4 - Osatekijät'!$A$4:$A$104,0)),"",INDEX('4 - Osatekijät'!$B$4:$B$104,MATCH(ROW()-1,'4 - Osatekijät'!$A$4:$A$104,0)))</f>
        <v/>
      </c>
      <c r="B14" s="47" t="str">
        <f>IF(ISNA(MATCH(ROW()-1,'4 - Osatekijät'!$A$4:$A$104,0)),"",INDEX('4 - Osatekijät'!$C$4:$C$104,MATCH(ROW()-1,'4 - Osatekijät'!$A$4:$A$104,0)))</f>
        <v/>
      </c>
      <c r="C14" s="33" t="str">
        <f>IF(ISNA(MATCH(ROW()-1,'4 - Osatekijät'!$A$4:$A$104,0)),"",INDEX('4 - Osatekijät'!$E$4:$E$104,MATCH(ROW()-1,'4 - Osatekijät'!$A$4:$A$104,0)))</f>
        <v/>
      </c>
      <c r="D14" s="33" t="str">
        <f>IF(ISNA(MATCH(ROW()-1,'4 - Osatekijät'!$A$4:$A$104,0)),"",INDEX('4 - Osatekijät'!$F$4:$F$104,MATCH(ROW()-1,'4 - Osatekijät'!$A$4:$A$104,0)))</f>
        <v/>
      </c>
      <c r="E14" s="23" t="str">
        <f>IF(ISNA(MATCH(ROW()-1,'4 - Osatekijät'!$A$4:$A$104,0)),"",INDEX('4 - Osatekijät'!$AE$4:$AE$104,MATCH(ROW()-1,'4 - Osatekijät'!$A$4:$A$24,0)))</f>
        <v/>
      </c>
      <c r="F14" s="3" t="str">
        <f>IF(ISNUMBER(E14),IF(E14&gt;'1 - Luokittelu ja raportti'!$E$27,'1 - Luokittelu ja raportti'!$C$27,IF(E14&gt;'1 - Luokittelu ja raportti'!$E$31,'1 - Luokittelu ja raportti'!$C$31,IF(E14&gt;'1 - Luokittelu ja raportti'!$E$36,'1 - Luokittelu ja raportti'!$C$36,""))),"")</f>
        <v/>
      </c>
      <c r="G14" s="34"/>
    </row>
    <row r="15" spans="1:7" x14ac:dyDescent="0.3">
      <c r="A15" s="2" t="str">
        <f>IF(ISNA(MATCH(ROW()-1,'4 - Osatekijät'!$A$4:$A$104,0)),"",INDEX('4 - Osatekijät'!$B$4:$B$104,MATCH(ROW()-1,'4 - Osatekijät'!$A$4:$A$104,0)))</f>
        <v/>
      </c>
      <c r="B15" s="47" t="str">
        <f>IF(ISNA(MATCH(ROW()-1,'4 - Osatekijät'!$A$4:$A$104,0)),"",INDEX('4 - Osatekijät'!$C$4:$C$104,MATCH(ROW()-1,'4 - Osatekijät'!$A$4:$A$104,0)))</f>
        <v/>
      </c>
      <c r="C15" s="33" t="str">
        <f>IF(ISNA(MATCH(ROW()-1,'4 - Osatekijät'!$A$4:$A$104,0)),"",INDEX('4 - Osatekijät'!$E$4:$E$104,MATCH(ROW()-1,'4 - Osatekijät'!$A$4:$A$104,0)))</f>
        <v/>
      </c>
      <c r="D15" s="33" t="str">
        <f>IF(ISNA(MATCH(ROW()-1,'4 - Osatekijät'!$A$4:$A$104,0)),"",INDEX('4 - Osatekijät'!$F$4:$F$104,MATCH(ROW()-1,'4 - Osatekijät'!$A$4:$A$104,0)))</f>
        <v/>
      </c>
      <c r="E15" s="23" t="str">
        <f>IF(ISNA(MATCH(ROW()-1,'4 - Osatekijät'!$A$4:$A$104,0)),"",INDEX('4 - Osatekijät'!$AE$4:$AE$104,MATCH(ROW()-1,'4 - Osatekijät'!$A$4:$A$24,0)))</f>
        <v/>
      </c>
      <c r="F15" s="3" t="str">
        <f>IF(ISNUMBER(E15),IF(E15&gt;'1 - Luokittelu ja raportti'!$E$27,'1 - Luokittelu ja raportti'!$C$27,IF(E15&gt;'1 - Luokittelu ja raportti'!$E$31,'1 - Luokittelu ja raportti'!$C$31,IF(E15&gt;'1 - Luokittelu ja raportti'!$E$36,'1 - Luokittelu ja raportti'!$C$36,""))),"")</f>
        <v/>
      </c>
      <c r="G15" s="34"/>
    </row>
    <row r="16" spans="1:7" x14ac:dyDescent="0.3">
      <c r="A16" s="2" t="str">
        <f>IF(ISNA(MATCH(ROW()-1,'4 - Osatekijät'!$A$4:$A$104,0)),"",INDEX('4 - Osatekijät'!$B$4:$B$104,MATCH(ROW()-1,'4 - Osatekijät'!$A$4:$A$104,0)))</f>
        <v/>
      </c>
      <c r="B16" s="47" t="str">
        <f>IF(ISNA(MATCH(ROW()-1,'4 - Osatekijät'!$A$4:$A$104,0)),"",INDEX('4 - Osatekijät'!$C$4:$C$104,MATCH(ROW()-1,'4 - Osatekijät'!$A$4:$A$104,0)))</f>
        <v/>
      </c>
      <c r="C16" s="33" t="str">
        <f>IF(ISNA(MATCH(ROW()-1,'4 - Osatekijät'!$A$4:$A$104,0)),"",INDEX('4 - Osatekijät'!$E$4:$E$104,MATCH(ROW()-1,'4 - Osatekijät'!$A$4:$A$104,0)))</f>
        <v/>
      </c>
      <c r="D16" s="33" t="str">
        <f>IF(ISNA(MATCH(ROW()-1,'4 - Osatekijät'!$A$4:$A$104,0)),"",INDEX('4 - Osatekijät'!$F$4:$F$104,MATCH(ROW()-1,'4 - Osatekijät'!$A$4:$A$104,0)))</f>
        <v/>
      </c>
      <c r="E16" s="23" t="str">
        <f>IF(ISNA(MATCH(ROW()-1,'4 - Osatekijät'!$A$4:$A$104,0)),"",INDEX('4 - Osatekijät'!$AE$4:$AE$104,MATCH(ROW()-1,'4 - Osatekijät'!$A$4:$A$24,0)))</f>
        <v/>
      </c>
      <c r="F16" s="3" t="str">
        <f>IF(ISNUMBER(E16),IF(E16&gt;'1 - Luokittelu ja raportti'!$E$27,'1 - Luokittelu ja raportti'!$C$27,IF(E16&gt;'1 - Luokittelu ja raportti'!$E$31,'1 - Luokittelu ja raportti'!$C$31,IF(E16&gt;'1 - Luokittelu ja raportti'!$E$36,'1 - Luokittelu ja raportti'!$C$36,""))),"")</f>
        <v/>
      </c>
      <c r="G16" s="34"/>
    </row>
    <row r="17" spans="1:7" x14ac:dyDescent="0.3">
      <c r="A17" s="2" t="str">
        <f>IF(ISNA(MATCH(ROW()-1,'4 - Osatekijät'!$A$4:$A$104,0)),"",INDEX('4 - Osatekijät'!$B$4:$B$104,MATCH(ROW()-1,'4 - Osatekijät'!$A$4:$A$104,0)))</f>
        <v/>
      </c>
      <c r="B17" s="47" t="str">
        <f>IF(ISNA(MATCH(ROW()-1,'4 - Osatekijät'!$A$4:$A$104,0)),"",INDEX('4 - Osatekijät'!$C$4:$C$104,MATCH(ROW()-1,'4 - Osatekijät'!$A$4:$A$104,0)))</f>
        <v/>
      </c>
      <c r="C17" s="33" t="str">
        <f>IF(ISNA(MATCH(ROW()-1,'4 - Osatekijät'!$A$4:$A$104,0)),"",INDEX('4 - Osatekijät'!$E$4:$E$104,MATCH(ROW()-1,'4 - Osatekijät'!$A$4:$A$104,0)))</f>
        <v/>
      </c>
      <c r="D17" s="33" t="str">
        <f>IF(ISNA(MATCH(ROW()-1,'4 - Osatekijät'!$A$4:$A$104,0)),"",INDEX('4 - Osatekijät'!$F$4:$F$104,MATCH(ROW()-1,'4 - Osatekijät'!$A$4:$A$104,0)))</f>
        <v/>
      </c>
      <c r="E17" s="23" t="str">
        <f>IF(ISNA(MATCH(ROW()-1,'4 - Osatekijät'!$A$4:$A$104,0)),"",INDEX('4 - Osatekijät'!$AE$4:$AE$104,MATCH(ROW()-1,'4 - Osatekijät'!$A$4:$A$24,0)))</f>
        <v/>
      </c>
      <c r="F17" s="3" t="str">
        <f>IF(ISNUMBER(E17),IF(E17&gt;'1 - Luokittelu ja raportti'!$E$27,'1 - Luokittelu ja raportti'!$C$27,IF(E17&gt;'1 - Luokittelu ja raportti'!$E$31,'1 - Luokittelu ja raportti'!$C$31,IF(E17&gt;'1 - Luokittelu ja raportti'!$E$36,'1 - Luokittelu ja raportti'!$C$36,""))),"")</f>
        <v/>
      </c>
      <c r="G17" s="34"/>
    </row>
    <row r="18" spans="1:7" x14ac:dyDescent="0.3">
      <c r="A18" s="2" t="str">
        <f>IF(ISNA(MATCH(ROW()-1,'4 - Osatekijät'!$A$4:$A$104,0)),"",INDEX('4 - Osatekijät'!$B$4:$B$104,MATCH(ROW()-1,'4 - Osatekijät'!$A$4:$A$104,0)))</f>
        <v/>
      </c>
      <c r="B18" s="47" t="str">
        <f>IF(ISNA(MATCH(ROW()-1,'4 - Osatekijät'!$A$4:$A$104,0)),"",INDEX('4 - Osatekijät'!$C$4:$C$104,MATCH(ROW()-1,'4 - Osatekijät'!$A$4:$A$104,0)))</f>
        <v/>
      </c>
      <c r="C18" s="33" t="str">
        <f>IF(ISNA(MATCH(ROW()-1,'4 - Osatekijät'!$A$4:$A$104,0)),"",INDEX('4 - Osatekijät'!$E$4:$E$104,MATCH(ROW()-1,'4 - Osatekijät'!$A$4:$A$104,0)))</f>
        <v/>
      </c>
      <c r="D18" s="33" t="str">
        <f>IF(ISNA(MATCH(ROW()-1,'4 - Osatekijät'!$A$4:$A$104,0)),"",INDEX('4 - Osatekijät'!$F$4:$F$104,MATCH(ROW()-1,'4 - Osatekijät'!$A$4:$A$104,0)))</f>
        <v/>
      </c>
      <c r="E18" s="23" t="str">
        <f>IF(ISNA(MATCH(ROW()-1,'4 - Osatekijät'!$A$4:$A$104,0)),"",INDEX('4 - Osatekijät'!$AE$4:$AE$104,MATCH(ROW()-1,'4 - Osatekijät'!$A$4:$A$24,0)))</f>
        <v/>
      </c>
      <c r="F18" s="3" t="str">
        <f>IF(ISNUMBER(E18),IF(E18&gt;'1 - Luokittelu ja raportti'!$E$27,'1 - Luokittelu ja raportti'!$C$27,IF(E18&gt;'1 - Luokittelu ja raportti'!$E$31,'1 - Luokittelu ja raportti'!$C$31,IF(E18&gt;'1 - Luokittelu ja raportti'!$E$36,'1 - Luokittelu ja raportti'!$C$36,""))),"")</f>
        <v/>
      </c>
      <c r="G18" s="34"/>
    </row>
    <row r="19" spans="1:7" x14ac:dyDescent="0.3">
      <c r="A19" s="2" t="str">
        <f>IF(ISNA(MATCH(ROW()-1,'4 - Osatekijät'!$A$4:$A$104,0)),"",INDEX('4 - Osatekijät'!$B$4:$B$104,MATCH(ROW()-1,'4 - Osatekijät'!$A$4:$A$104,0)))</f>
        <v/>
      </c>
      <c r="B19" s="47" t="str">
        <f>IF(ISNA(MATCH(ROW()-1,'4 - Osatekijät'!$A$4:$A$104,0)),"",INDEX('4 - Osatekijät'!$C$4:$C$104,MATCH(ROW()-1,'4 - Osatekijät'!$A$4:$A$104,0)))</f>
        <v/>
      </c>
      <c r="C19" s="33" t="str">
        <f>IF(ISNA(MATCH(ROW()-1,'4 - Osatekijät'!$A$4:$A$104,0)),"",INDEX('4 - Osatekijät'!$E$4:$E$104,MATCH(ROW()-1,'4 - Osatekijät'!$A$4:$A$104,0)))</f>
        <v/>
      </c>
      <c r="D19" s="33" t="str">
        <f>IF(ISNA(MATCH(ROW()-1,'4 - Osatekijät'!$A$4:$A$104,0)),"",INDEX('4 - Osatekijät'!$F$4:$F$104,MATCH(ROW()-1,'4 - Osatekijät'!$A$4:$A$104,0)))</f>
        <v/>
      </c>
      <c r="E19" s="23" t="str">
        <f>IF(ISNA(MATCH(ROW()-1,'4 - Osatekijät'!$A$4:$A$104,0)),"",INDEX('4 - Osatekijät'!$AE$4:$AE$104,MATCH(ROW()-1,'4 - Osatekijät'!$A$4:$A$24,0)))</f>
        <v/>
      </c>
      <c r="F19" s="3" t="str">
        <f>IF(ISNUMBER(E19),IF(E19&gt;'1 - Luokittelu ja raportti'!$E$27,'1 - Luokittelu ja raportti'!$C$27,IF(E19&gt;'1 - Luokittelu ja raportti'!$E$31,'1 - Luokittelu ja raportti'!$C$31,IF(E19&gt;'1 - Luokittelu ja raportti'!$E$36,'1 - Luokittelu ja raportti'!$C$36,""))),"")</f>
        <v/>
      </c>
      <c r="G19" s="34"/>
    </row>
    <row r="20" spans="1:7" x14ac:dyDescent="0.3">
      <c r="A20" s="2" t="str">
        <f>IF(ISNA(MATCH(ROW()-1,'4 - Osatekijät'!$A$4:$A$104,0)),"",INDEX('4 - Osatekijät'!$B$4:$B$104,MATCH(ROW()-1,'4 - Osatekijät'!$A$4:$A$104,0)))</f>
        <v/>
      </c>
      <c r="B20" s="47" t="str">
        <f>IF(ISNA(MATCH(ROW()-1,'4 - Osatekijät'!$A$4:$A$104,0)),"",INDEX('4 - Osatekijät'!$C$4:$C$104,MATCH(ROW()-1,'4 - Osatekijät'!$A$4:$A$104,0)))</f>
        <v/>
      </c>
      <c r="C20" s="33" t="str">
        <f>IF(ISNA(MATCH(ROW()-1,'4 - Osatekijät'!$A$4:$A$104,0)),"",INDEX('4 - Osatekijät'!$E$4:$E$104,MATCH(ROW()-1,'4 - Osatekijät'!$A$4:$A$104,0)))</f>
        <v/>
      </c>
      <c r="D20" s="33" t="str">
        <f>IF(ISNA(MATCH(ROW()-1,'4 - Osatekijät'!$A$4:$A$104,0)),"",INDEX('4 - Osatekijät'!$F$4:$F$104,MATCH(ROW()-1,'4 - Osatekijät'!$A$4:$A$104,0)))</f>
        <v/>
      </c>
      <c r="E20" s="23" t="str">
        <f>IF(ISNA(MATCH(ROW()-1,'4 - Osatekijät'!$A$4:$A$104,0)),"",INDEX('4 - Osatekijät'!$AE$4:$AE$104,MATCH(ROW()-1,'4 - Osatekijät'!$A$4:$A$24,0)))</f>
        <v/>
      </c>
      <c r="F20" s="3" t="str">
        <f>IF(ISNUMBER(E20),IF(E20&gt;'1 - Luokittelu ja raportti'!$E$27,'1 - Luokittelu ja raportti'!$C$27,IF(E20&gt;'1 - Luokittelu ja raportti'!$E$31,'1 - Luokittelu ja raportti'!$C$31,IF(E20&gt;'1 - Luokittelu ja raportti'!$E$36,'1 - Luokittelu ja raportti'!$C$36,""))),"")</f>
        <v/>
      </c>
      <c r="G20" s="34"/>
    </row>
    <row r="21" spans="1:7" x14ac:dyDescent="0.3">
      <c r="A21" s="2" t="str">
        <f>IF(ISNA(MATCH(ROW()-1,'4 - Osatekijät'!$A$4:$A$104,0)),"",INDEX('4 - Osatekijät'!$B$4:$B$104,MATCH(ROW()-1,'4 - Osatekijät'!$A$4:$A$104,0)))</f>
        <v/>
      </c>
      <c r="B21" s="47" t="str">
        <f>IF(ISNA(MATCH(ROW()-1,'4 - Osatekijät'!$A$4:$A$104,0)),"",INDEX('4 - Osatekijät'!$C$4:$C$104,MATCH(ROW()-1,'4 - Osatekijät'!$A$4:$A$104,0)))</f>
        <v/>
      </c>
      <c r="C21" s="33" t="str">
        <f>IF(ISNA(MATCH(ROW()-1,'4 - Osatekijät'!$A$4:$A$104,0)),"",INDEX('4 - Osatekijät'!$E$4:$E$104,MATCH(ROW()-1,'4 - Osatekijät'!$A$4:$A$104,0)))</f>
        <v/>
      </c>
      <c r="D21" s="33" t="str">
        <f>IF(ISNA(MATCH(ROW()-1,'4 - Osatekijät'!$A$4:$A$104,0)),"",INDEX('4 - Osatekijät'!$F$4:$F$104,MATCH(ROW()-1,'4 - Osatekijät'!$A$4:$A$104,0)))</f>
        <v/>
      </c>
      <c r="E21" s="23" t="str">
        <f>IF(ISNA(MATCH(ROW()-1,'4 - Osatekijät'!$A$4:$A$104,0)),"",INDEX('4 - Osatekijät'!$AE$4:$AE$104,MATCH(ROW()-1,'4 - Osatekijät'!$A$4:$A$24,0)))</f>
        <v/>
      </c>
      <c r="F21" s="3" t="str">
        <f>IF(ISNUMBER(E21),IF(E21&gt;'1 - Luokittelu ja raportti'!$E$27,'1 - Luokittelu ja raportti'!$C$27,IF(E21&gt;'1 - Luokittelu ja raportti'!$E$31,'1 - Luokittelu ja raportti'!$C$31,IF(E21&gt;'1 - Luokittelu ja raportti'!$E$36,'1 - Luokittelu ja raportti'!$C$36,""))),"")</f>
        <v/>
      </c>
      <c r="G21" s="34"/>
    </row>
    <row r="22" spans="1:7" x14ac:dyDescent="0.3">
      <c r="A22" s="2" t="str">
        <f>IF(ISNA(MATCH(ROW()-1,'4 - Osatekijät'!$A$4:$A$104,0)),"",INDEX('4 - Osatekijät'!$B$4:$B$104,MATCH(ROW()-1,'4 - Osatekijät'!$A$4:$A$104,0)))</f>
        <v/>
      </c>
      <c r="B22" s="47" t="str">
        <f>IF(ISNA(MATCH(ROW()-1,'4 - Osatekijät'!$A$4:$A$104,0)),"",INDEX('4 - Osatekijät'!$C$4:$C$104,MATCH(ROW()-1,'4 - Osatekijät'!$A$4:$A$104,0)))</f>
        <v/>
      </c>
      <c r="C22" s="33" t="str">
        <f>IF(ISNA(MATCH(ROW()-1,'4 - Osatekijät'!$A$4:$A$104,0)),"",INDEX('4 - Osatekijät'!$E$4:$E$104,MATCH(ROW()-1,'4 - Osatekijät'!$A$4:$A$104,0)))</f>
        <v/>
      </c>
      <c r="D22" s="33" t="str">
        <f>IF(ISNA(MATCH(ROW()-1,'4 - Osatekijät'!$A$4:$A$104,0)),"",INDEX('4 - Osatekijät'!$F$4:$F$104,MATCH(ROW()-1,'4 - Osatekijät'!$A$4:$A$104,0)))</f>
        <v/>
      </c>
      <c r="E22" s="23" t="str">
        <f>IF(ISNA(MATCH(ROW()-1,'4 - Osatekijät'!$A$4:$A$104,0)),"",INDEX('4 - Osatekijät'!$AE$4:$AE$104,MATCH(ROW()-1,'4 - Osatekijät'!$A$4:$A$24,0)))</f>
        <v/>
      </c>
      <c r="F22" s="3" t="str">
        <f>IF(ISNUMBER(E22),IF(E22&gt;'1 - Luokittelu ja raportti'!$E$27,'1 - Luokittelu ja raportti'!$C$27,IF(E22&gt;'1 - Luokittelu ja raportti'!$E$31,'1 - Luokittelu ja raportti'!$C$31,IF(E22&gt;'1 - Luokittelu ja raportti'!$E$36,'1 - Luokittelu ja raportti'!$C$36,""))),"")</f>
        <v/>
      </c>
      <c r="G22" s="34"/>
    </row>
    <row r="23" spans="1:7" x14ac:dyDescent="0.3">
      <c r="A23" s="2" t="str">
        <f>IF(ISNA(MATCH(ROW()-1,'4 - Osatekijät'!$A$4:$A$104,0)),"",INDEX('4 - Osatekijät'!$B$4:$B$104,MATCH(ROW()-1,'4 - Osatekijät'!$A$4:$A$104,0)))</f>
        <v/>
      </c>
      <c r="B23" s="47" t="str">
        <f>IF(ISNA(MATCH(ROW()-1,'4 - Osatekijät'!$A$4:$A$104,0)),"",INDEX('4 - Osatekijät'!$C$4:$C$104,MATCH(ROW()-1,'4 - Osatekijät'!$A$4:$A$104,0)))</f>
        <v/>
      </c>
      <c r="C23" s="33" t="str">
        <f>IF(ISNA(MATCH(ROW()-1,'4 - Osatekijät'!$A$4:$A$104,0)),"",INDEX('4 - Osatekijät'!$E$4:$E$104,MATCH(ROW()-1,'4 - Osatekijät'!$A$4:$A$104,0)))</f>
        <v/>
      </c>
      <c r="D23" s="33" t="str">
        <f>IF(ISNA(MATCH(ROW()-1,'4 - Osatekijät'!$A$4:$A$104,0)),"",INDEX('4 - Osatekijät'!$F$4:$F$104,MATCH(ROW()-1,'4 - Osatekijät'!$A$4:$A$104,0)))</f>
        <v/>
      </c>
      <c r="E23" s="23" t="str">
        <f>IF(ISNA(MATCH(ROW()-1,'4 - Osatekijät'!$A$4:$A$104,0)),"",INDEX('4 - Osatekijät'!$AE$4:$AE$104,MATCH(ROW()-1,'4 - Osatekijät'!$A$4:$A$24,0)))</f>
        <v/>
      </c>
      <c r="F23" s="3" t="str">
        <f>IF(ISNUMBER(E23),IF(E23&gt;'1 - Luokittelu ja raportti'!$E$27,'1 - Luokittelu ja raportti'!$C$27,IF(E23&gt;'1 - Luokittelu ja raportti'!$E$31,'1 - Luokittelu ja raportti'!$C$31,IF(E23&gt;'1 - Luokittelu ja raportti'!$E$36,'1 - Luokittelu ja raportti'!$C$36,""))),"")</f>
        <v/>
      </c>
      <c r="G23" s="34"/>
    </row>
    <row r="24" spans="1:7" x14ac:dyDescent="0.3">
      <c r="A24" s="2" t="str">
        <f>IF(ISNA(MATCH(ROW()-1,'4 - Osatekijät'!$A$4:$A$104,0)),"",INDEX('4 - Osatekijät'!$B$4:$B$104,MATCH(ROW()-1,'4 - Osatekijät'!$A$4:$A$104,0)))</f>
        <v/>
      </c>
      <c r="B24" s="47" t="str">
        <f>IF(ISNA(MATCH(ROW()-1,'4 - Osatekijät'!$A$4:$A$104,0)),"",INDEX('4 - Osatekijät'!$C$4:$C$104,MATCH(ROW()-1,'4 - Osatekijät'!$A$4:$A$104,0)))</f>
        <v/>
      </c>
      <c r="C24" s="33" t="str">
        <f>IF(ISNA(MATCH(ROW()-1,'4 - Osatekijät'!$A$4:$A$104,0)),"",INDEX('4 - Osatekijät'!$E$4:$E$104,MATCH(ROW()-1,'4 - Osatekijät'!$A$4:$A$104,0)))</f>
        <v/>
      </c>
      <c r="D24" s="33" t="str">
        <f>IF(ISNA(MATCH(ROW()-1,'4 - Osatekijät'!$A$4:$A$104,0)),"",INDEX('4 - Osatekijät'!$F$4:$F$104,MATCH(ROW()-1,'4 - Osatekijät'!$A$4:$A$104,0)))</f>
        <v/>
      </c>
      <c r="E24" s="23" t="str">
        <f>IF(ISNA(MATCH(ROW()-1,'4 - Osatekijät'!$A$4:$A$104,0)),"",INDEX('4 - Osatekijät'!$AE$4:$AE$104,MATCH(ROW()-1,'4 - Osatekijät'!$A$4:$A$24,0)))</f>
        <v/>
      </c>
      <c r="F24" s="3" t="str">
        <f>IF(ISNUMBER(E24),IF(E24&gt;'1 - Luokittelu ja raportti'!$E$27,'1 - Luokittelu ja raportti'!$C$27,IF(E24&gt;'1 - Luokittelu ja raportti'!$E$31,'1 - Luokittelu ja raportti'!$C$31,IF(E24&gt;'1 - Luokittelu ja raportti'!$E$36,'1 - Luokittelu ja raportti'!$C$36,""))),"")</f>
        <v/>
      </c>
      <c r="G24" s="34"/>
    </row>
    <row r="25" spans="1:7" x14ac:dyDescent="0.3">
      <c r="A25" s="2" t="str">
        <f>IF(ISNA(MATCH(ROW()-1,'4 - Osatekijät'!$A$4:$A$104,0)),"",INDEX('4 - Osatekijät'!$B$4:$B$104,MATCH(ROW()-1,'4 - Osatekijät'!$A$4:$A$104,0)))</f>
        <v/>
      </c>
      <c r="B25" s="47" t="str">
        <f>IF(ISNA(MATCH(ROW()-1,'4 - Osatekijät'!$A$4:$A$104,0)),"",INDEX('4 - Osatekijät'!$C$4:$C$104,MATCH(ROW()-1,'4 - Osatekijät'!$A$4:$A$104,0)))</f>
        <v/>
      </c>
      <c r="C25" s="33" t="str">
        <f>IF(ISNA(MATCH(ROW()-1,'4 - Osatekijät'!$A$4:$A$104,0)),"",INDEX('4 - Osatekijät'!$E$4:$E$104,MATCH(ROW()-1,'4 - Osatekijät'!$A$4:$A$104,0)))</f>
        <v/>
      </c>
      <c r="D25" s="33" t="str">
        <f>IF(ISNA(MATCH(ROW()-1,'4 - Osatekijät'!$A$4:$A$104,0)),"",INDEX('4 - Osatekijät'!$F$4:$F$104,MATCH(ROW()-1,'4 - Osatekijät'!$A$4:$A$104,0)))</f>
        <v/>
      </c>
      <c r="E25" s="23" t="str">
        <f>IF(ISNA(MATCH(ROW()-1,'4 - Osatekijät'!$A$4:$A$104,0)),"",INDEX('4 - Osatekijät'!$AE$4:$AE$104,MATCH(ROW()-1,'4 - Osatekijät'!$A$4:$A$24,0)))</f>
        <v/>
      </c>
      <c r="F25" s="3" t="str">
        <f>IF(ISNUMBER(E25),IF(E25&gt;'1 - Luokittelu ja raportti'!$E$27,'1 - Luokittelu ja raportti'!$C$27,IF(E25&gt;'1 - Luokittelu ja raportti'!$E$31,'1 - Luokittelu ja raportti'!$C$31,IF(E25&gt;'1 - Luokittelu ja raportti'!$E$36,'1 - Luokittelu ja raportti'!$C$36,""))),"")</f>
        <v/>
      </c>
      <c r="G25" s="34"/>
    </row>
    <row r="26" spans="1:7" x14ac:dyDescent="0.3">
      <c r="A26" s="2" t="str">
        <f>IF(ISNA(MATCH(ROW()-1,'4 - Osatekijät'!$A$4:$A$104,0)),"",INDEX('4 - Osatekijät'!$B$4:$B$104,MATCH(ROW()-1,'4 - Osatekijät'!$A$4:$A$104,0)))</f>
        <v/>
      </c>
      <c r="B26" s="47" t="str">
        <f>IF(ISNA(MATCH(ROW()-1,'4 - Osatekijät'!$A$4:$A$104,0)),"",INDEX('4 - Osatekijät'!$C$4:$C$104,MATCH(ROW()-1,'4 - Osatekijät'!$A$4:$A$104,0)))</f>
        <v/>
      </c>
      <c r="C26" s="33" t="str">
        <f>IF(ISNA(MATCH(ROW()-1,'4 - Osatekijät'!$A$4:$A$104,0)),"",INDEX('4 - Osatekijät'!$E$4:$E$104,MATCH(ROW()-1,'4 - Osatekijät'!$A$4:$A$104,0)))</f>
        <v/>
      </c>
      <c r="D26" s="33" t="str">
        <f>IF(ISNA(MATCH(ROW()-1,'4 - Osatekijät'!$A$4:$A$104,0)),"",INDEX('4 - Osatekijät'!$F$4:$F$104,MATCH(ROW()-1,'4 - Osatekijät'!$A$4:$A$104,0)))</f>
        <v/>
      </c>
      <c r="E26" s="23" t="str">
        <f>IF(ISNA(MATCH(ROW()-1,'4 - Osatekijät'!$A$4:$A$104,0)),"",INDEX('4 - Osatekijät'!$AE$4:$AE$104,MATCH(ROW()-1,'4 - Osatekijät'!$A$4:$A$24,0)))</f>
        <v/>
      </c>
      <c r="F26" s="3" t="str">
        <f>IF(ISNUMBER(E26),IF(E26&gt;'1 - Luokittelu ja raportti'!$E$27,'1 - Luokittelu ja raportti'!$C$27,IF(E26&gt;'1 - Luokittelu ja raportti'!$E$31,'1 - Luokittelu ja raportti'!$C$31,IF(E26&gt;'1 - Luokittelu ja raportti'!$E$36,'1 - Luokittelu ja raportti'!$C$36,""))),"")</f>
        <v/>
      </c>
      <c r="G26" s="34"/>
    </row>
    <row r="27" spans="1:7" x14ac:dyDescent="0.3">
      <c r="A27" s="2" t="str">
        <f>IF(ISNA(MATCH(ROW()-1,'4 - Osatekijät'!$A$4:$A$104,0)),"",INDEX('4 - Osatekijät'!$B$4:$B$104,MATCH(ROW()-1,'4 - Osatekijät'!$A$4:$A$104,0)))</f>
        <v/>
      </c>
      <c r="B27" s="47" t="str">
        <f>IF(ISNA(MATCH(ROW()-1,'4 - Osatekijät'!$A$4:$A$104,0)),"",INDEX('4 - Osatekijät'!$C$4:$C$104,MATCH(ROW()-1,'4 - Osatekijät'!$A$4:$A$104,0)))</f>
        <v/>
      </c>
      <c r="C27" s="33" t="str">
        <f>IF(ISNA(MATCH(ROW()-1,'4 - Osatekijät'!$A$4:$A$104,0)),"",INDEX('4 - Osatekijät'!$E$4:$E$104,MATCH(ROW()-1,'4 - Osatekijät'!$A$4:$A$104,0)))</f>
        <v/>
      </c>
      <c r="D27" s="33" t="str">
        <f>IF(ISNA(MATCH(ROW()-1,'4 - Osatekijät'!$A$4:$A$104,0)),"",INDEX('4 - Osatekijät'!$F$4:$F$104,MATCH(ROW()-1,'4 - Osatekijät'!$A$4:$A$104,0)))</f>
        <v/>
      </c>
      <c r="E27" s="23" t="str">
        <f>IF(ISNA(MATCH(ROW()-1,'4 - Osatekijät'!$A$4:$A$104,0)),"",INDEX('4 - Osatekijät'!$AE$4:$AE$104,MATCH(ROW()-1,'4 - Osatekijät'!$A$4:$A$24,0)))</f>
        <v/>
      </c>
      <c r="F27" s="3" t="str">
        <f>IF(ISNUMBER(E27),IF(E27&gt;'1 - Luokittelu ja raportti'!$E$27,'1 - Luokittelu ja raportti'!$C$27,IF(E27&gt;'1 - Luokittelu ja raportti'!$E$31,'1 - Luokittelu ja raportti'!$C$31,IF(E27&gt;'1 - Luokittelu ja raportti'!$E$36,'1 - Luokittelu ja raportti'!$C$36,""))),"")</f>
        <v/>
      </c>
      <c r="G27" s="34"/>
    </row>
    <row r="28" spans="1:7" x14ac:dyDescent="0.3">
      <c r="A28" s="2" t="str">
        <f>IF(ISNA(MATCH(ROW()-1,'4 - Osatekijät'!$A$4:$A$104,0)),"",INDEX('4 - Osatekijät'!$B$4:$B$104,MATCH(ROW()-1,'4 - Osatekijät'!$A$4:$A$104,0)))</f>
        <v/>
      </c>
      <c r="B28" s="47" t="str">
        <f>IF(ISNA(MATCH(ROW()-1,'4 - Osatekijät'!$A$4:$A$104,0)),"",INDEX('4 - Osatekijät'!$C$4:$C$104,MATCH(ROW()-1,'4 - Osatekijät'!$A$4:$A$104,0)))</f>
        <v/>
      </c>
      <c r="C28" s="33" t="str">
        <f>IF(ISNA(MATCH(ROW()-1,'4 - Osatekijät'!$A$4:$A$104,0)),"",INDEX('4 - Osatekijät'!$E$4:$E$104,MATCH(ROW()-1,'4 - Osatekijät'!$A$4:$A$104,0)))</f>
        <v/>
      </c>
      <c r="D28" s="33" t="str">
        <f>IF(ISNA(MATCH(ROW()-1,'4 - Osatekijät'!$A$4:$A$104,0)),"",INDEX('4 - Osatekijät'!$F$4:$F$104,MATCH(ROW()-1,'4 - Osatekijät'!$A$4:$A$104,0)))</f>
        <v/>
      </c>
      <c r="E28" s="23" t="str">
        <f>IF(ISNA(MATCH(ROW()-1,'4 - Osatekijät'!$A$4:$A$104,0)),"",INDEX('4 - Osatekijät'!$AE$4:$AE$104,MATCH(ROW()-1,'4 - Osatekijät'!$A$4:$A$24,0)))</f>
        <v/>
      </c>
      <c r="F28" s="3" t="str">
        <f>IF(ISNUMBER(E28),IF(E28&gt;'1 - Luokittelu ja raportti'!$E$27,'1 - Luokittelu ja raportti'!$C$27,IF(E28&gt;'1 - Luokittelu ja raportti'!$E$31,'1 - Luokittelu ja raportti'!$C$31,IF(E28&gt;'1 - Luokittelu ja raportti'!$E$36,'1 - Luokittelu ja raportti'!$C$36,""))),"")</f>
        <v/>
      </c>
      <c r="G28" s="34"/>
    </row>
    <row r="29" spans="1:7" x14ac:dyDescent="0.3">
      <c r="A29" s="2" t="str">
        <f>IF(ISNA(MATCH(ROW()-1,'4 - Osatekijät'!$A$4:$A$104,0)),"",INDEX('4 - Osatekijät'!$B$4:$B$104,MATCH(ROW()-1,'4 - Osatekijät'!$A$4:$A$104,0)))</f>
        <v/>
      </c>
      <c r="B29" s="47" t="str">
        <f>IF(ISNA(MATCH(ROW()-1,'4 - Osatekijät'!$A$4:$A$104,0)),"",INDEX('4 - Osatekijät'!$C$4:$C$104,MATCH(ROW()-1,'4 - Osatekijät'!$A$4:$A$104,0)))</f>
        <v/>
      </c>
      <c r="C29" s="33" t="str">
        <f>IF(ISNA(MATCH(ROW()-1,'4 - Osatekijät'!$A$4:$A$104,0)),"",INDEX('4 - Osatekijät'!$E$4:$E$104,MATCH(ROW()-1,'4 - Osatekijät'!$A$4:$A$104,0)))</f>
        <v/>
      </c>
      <c r="D29" s="33" t="str">
        <f>IF(ISNA(MATCH(ROW()-1,'4 - Osatekijät'!$A$4:$A$104,0)),"",INDEX('4 - Osatekijät'!$F$4:$F$104,MATCH(ROW()-1,'4 - Osatekijät'!$A$4:$A$104,0)))</f>
        <v/>
      </c>
      <c r="E29" s="23" t="str">
        <f>IF(ISNA(MATCH(ROW()-1,'4 - Osatekijät'!$A$4:$A$104,0)),"",INDEX('4 - Osatekijät'!$AE$4:$AE$104,MATCH(ROW()-1,'4 - Osatekijät'!$A$4:$A$24,0)))</f>
        <v/>
      </c>
      <c r="F29" s="3" t="str">
        <f>IF(ISNUMBER(E29),IF(E29&gt;'1 - Luokittelu ja raportti'!$E$27,'1 - Luokittelu ja raportti'!$C$27,IF(E29&gt;'1 - Luokittelu ja raportti'!$E$31,'1 - Luokittelu ja raportti'!$C$31,IF(E29&gt;'1 - Luokittelu ja raportti'!$E$36,'1 - Luokittelu ja raportti'!$C$36,""))),"")</f>
        <v/>
      </c>
      <c r="G29" s="34"/>
    </row>
    <row r="30" spans="1:7" x14ac:dyDescent="0.3">
      <c r="A30" s="2" t="str">
        <f>IF(ISNA(MATCH(ROW()-1,'4 - Osatekijät'!$A$4:$A$104,0)),"",INDEX('4 - Osatekijät'!$B$4:$B$104,MATCH(ROW()-1,'4 - Osatekijät'!$A$4:$A$104,0)))</f>
        <v/>
      </c>
      <c r="B30" s="47" t="str">
        <f>IF(ISNA(MATCH(ROW()-1,'4 - Osatekijät'!$A$4:$A$104,0)),"",INDEX('4 - Osatekijät'!$C$4:$C$104,MATCH(ROW()-1,'4 - Osatekijät'!$A$4:$A$104,0)))</f>
        <v/>
      </c>
      <c r="C30" s="33" t="str">
        <f>IF(ISNA(MATCH(ROW()-1,'4 - Osatekijät'!$A$4:$A$104,0)),"",INDEX('4 - Osatekijät'!$E$4:$E$104,MATCH(ROW()-1,'4 - Osatekijät'!$A$4:$A$104,0)))</f>
        <v/>
      </c>
      <c r="D30" s="33" t="str">
        <f>IF(ISNA(MATCH(ROW()-1,'4 - Osatekijät'!$A$4:$A$104,0)),"",INDEX('4 - Osatekijät'!$F$4:$F$104,MATCH(ROW()-1,'4 - Osatekijät'!$A$4:$A$104,0)))</f>
        <v/>
      </c>
      <c r="E30" s="23" t="str">
        <f>IF(ISNA(MATCH(ROW()-1,'4 - Osatekijät'!$A$4:$A$104,0)),"",INDEX('4 - Osatekijät'!$AE$4:$AE$104,MATCH(ROW()-1,'4 - Osatekijät'!$A$4:$A$24,0)))</f>
        <v/>
      </c>
      <c r="F30" s="3" t="str">
        <f>IF(ISNUMBER(E30),IF(E30&gt;'1 - Luokittelu ja raportti'!$E$27,'1 - Luokittelu ja raportti'!$C$27,IF(E30&gt;'1 - Luokittelu ja raportti'!$E$31,'1 - Luokittelu ja raportti'!$C$31,IF(E30&gt;'1 - Luokittelu ja raportti'!$E$36,'1 - Luokittelu ja raportti'!$C$36,""))),"")</f>
        <v/>
      </c>
      <c r="G30" s="34"/>
    </row>
    <row r="31" spans="1:7" x14ac:dyDescent="0.3">
      <c r="A31" s="2" t="str">
        <f>IF(ISNA(MATCH(ROW()-1,'4 - Osatekijät'!$A$4:$A$104,0)),"",INDEX('4 - Osatekijät'!$B$4:$B$104,MATCH(ROW()-1,'4 - Osatekijät'!$A$4:$A$104,0)))</f>
        <v/>
      </c>
      <c r="B31" s="47" t="str">
        <f>IF(ISNA(MATCH(ROW()-1,'4 - Osatekijät'!$A$4:$A$104,0)),"",INDEX('4 - Osatekijät'!$C$4:$C$104,MATCH(ROW()-1,'4 - Osatekijät'!$A$4:$A$104,0)))</f>
        <v/>
      </c>
      <c r="C31" s="33" t="str">
        <f>IF(ISNA(MATCH(ROW()-1,'4 - Osatekijät'!$A$4:$A$104,0)),"",INDEX('4 - Osatekijät'!$E$4:$E$104,MATCH(ROW()-1,'4 - Osatekijät'!$A$4:$A$104,0)))</f>
        <v/>
      </c>
      <c r="D31" s="33" t="str">
        <f>IF(ISNA(MATCH(ROW()-1,'4 - Osatekijät'!$A$4:$A$104,0)),"",INDEX('4 - Osatekijät'!$F$4:$F$104,MATCH(ROW()-1,'4 - Osatekijät'!$A$4:$A$104,0)))</f>
        <v/>
      </c>
      <c r="E31" s="23" t="str">
        <f>IF(ISNA(MATCH(ROW()-1,'4 - Osatekijät'!$A$4:$A$104,0)),"",INDEX('4 - Osatekijät'!$AE$4:$AE$104,MATCH(ROW()-1,'4 - Osatekijät'!$A$4:$A$24,0)))</f>
        <v/>
      </c>
      <c r="F31" s="3" t="str">
        <f>IF(ISNUMBER(E31),IF(E31&gt;'1 - Luokittelu ja raportti'!$E$27,'1 - Luokittelu ja raportti'!$C$27,IF(E31&gt;'1 - Luokittelu ja raportti'!$E$31,'1 - Luokittelu ja raportti'!$C$31,IF(E31&gt;'1 - Luokittelu ja raportti'!$E$36,'1 - Luokittelu ja raportti'!$C$36,""))),"")</f>
        <v/>
      </c>
      <c r="G31" s="34"/>
    </row>
    <row r="32" spans="1:7" x14ac:dyDescent="0.3">
      <c r="A32" s="2" t="str">
        <f>IF(ISNA(MATCH(ROW()-1,'4 - Osatekijät'!$A$4:$A$104,0)),"",INDEX('4 - Osatekijät'!$B$4:$B$104,MATCH(ROW()-1,'4 - Osatekijät'!$A$4:$A$104,0)))</f>
        <v/>
      </c>
      <c r="B32" s="47" t="str">
        <f>IF(ISNA(MATCH(ROW()-1,'4 - Osatekijät'!$A$4:$A$104,0)),"",INDEX('4 - Osatekijät'!$C$4:$C$104,MATCH(ROW()-1,'4 - Osatekijät'!$A$4:$A$104,0)))</f>
        <v/>
      </c>
      <c r="C32" s="33" t="str">
        <f>IF(ISNA(MATCH(ROW()-1,'4 - Osatekijät'!$A$4:$A$104,0)),"",INDEX('4 - Osatekijät'!$E$4:$E$104,MATCH(ROW()-1,'4 - Osatekijät'!$A$4:$A$104,0)))</f>
        <v/>
      </c>
      <c r="D32" s="33" t="str">
        <f>IF(ISNA(MATCH(ROW()-1,'4 - Osatekijät'!$A$4:$A$104,0)),"",INDEX('4 - Osatekijät'!$F$4:$F$104,MATCH(ROW()-1,'4 - Osatekijät'!$A$4:$A$104,0)))</f>
        <v/>
      </c>
      <c r="E32" s="23" t="str">
        <f>IF(ISNA(MATCH(ROW()-1,'4 - Osatekijät'!$A$4:$A$104,0)),"",INDEX('4 - Osatekijät'!$AE$4:$AE$104,MATCH(ROW()-1,'4 - Osatekijät'!$A$4:$A$24,0)))</f>
        <v/>
      </c>
      <c r="F32" s="3" t="str">
        <f>IF(ISNUMBER(E32),IF(E32&gt;'1 - Luokittelu ja raportti'!$E$27,'1 - Luokittelu ja raportti'!$C$27,IF(E32&gt;'1 - Luokittelu ja raportti'!$E$31,'1 - Luokittelu ja raportti'!$C$31,IF(E32&gt;'1 - Luokittelu ja raportti'!$E$36,'1 - Luokittelu ja raportti'!$C$36,""))),"")</f>
        <v/>
      </c>
      <c r="G32" s="34"/>
    </row>
    <row r="33" spans="1:7" x14ac:dyDescent="0.3">
      <c r="A33" s="2" t="str">
        <f>IF(ISNA(MATCH(ROW()-1,'4 - Osatekijät'!$A$4:$A$104,0)),"",INDEX('4 - Osatekijät'!$B$4:$B$104,MATCH(ROW()-1,'4 - Osatekijät'!$A$4:$A$104,0)))</f>
        <v/>
      </c>
      <c r="B33" s="47" t="str">
        <f>IF(ISNA(MATCH(ROW()-1,'4 - Osatekijät'!$A$4:$A$104,0)),"",INDEX('4 - Osatekijät'!$C$4:$C$104,MATCH(ROW()-1,'4 - Osatekijät'!$A$4:$A$104,0)))</f>
        <v/>
      </c>
      <c r="C33" s="33" t="str">
        <f>IF(ISNA(MATCH(ROW()-1,'4 - Osatekijät'!$A$4:$A$104,0)),"",INDEX('4 - Osatekijät'!$E$4:$E$104,MATCH(ROW()-1,'4 - Osatekijät'!$A$4:$A$104,0)))</f>
        <v/>
      </c>
      <c r="D33" s="33" t="str">
        <f>IF(ISNA(MATCH(ROW()-1,'4 - Osatekijät'!$A$4:$A$104,0)),"",INDEX('4 - Osatekijät'!$F$4:$F$104,MATCH(ROW()-1,'4 - Osatekijät'!$A$4:$A$104,0)))</f>
        <v/>
      </c>
      <c r="E33" s="23" t="str">
        <f>IF(ISNA(MATCH(ROW()-1,'4 - Osatekijät'!$A$4:$A$104,0)),"",INDEX('4 - Osatekijät'!$AE$4:$AE$104,MATCH(ROW()-1,'4 - Osatekijät'!$A$4:$A$24,0)))</f>
        <v/>
      </c>
      <c r="F33" s="3" t="str">
        <f>IF(ISNUMBER(E33),IF(E33&gt;'1 - Luokittelu ja raportti'!$E$27,'1 - Luokittelu ja raportti'!$C$27,IF(E33&gt;'1 - Luokittelu ja raportti'!$E$31,'1 - Luokittelu ja raportti'!$C$31,IF(E33&gt;'1 - Luokittelu ja raportti'!$E$36,'1 - Luokittelu ja raportti'!$C$36,""))),"")</f>
        <v/>
      </c>
      <c r="G33" s="34"/>
    </row>
    <row r="34" spans="1:7" x14ac:dyDescent="0.3">
      <c r="A34" s="2" t="str">
        <f>IF(ISNA(MATCH(ROW()-1,'4 - Osatekijät'!$A$4:$A$104,0)),"",INDEX('4 - Osatekijät'!$B$4:$B$104,MATCH(ROW()-1,'4 - Osatekijät'!$A$4:$A$104,0)))</f>
        <v/>
      </c>
      <c r="B34" s="47" t="str">
        <f>IF(ISNA(MATCH(ROW()-1,'4 - Osatekijät'!$A$4:$A$104,0)),"",INDEX('4 - Osatekijät'!$C$4:$C$104,MATCH(ROW()-1,'4 - Osatekijät'!$A$4:$A$104,0)))</f>
        <v/>
      </c>
      <c r="C34" s="33" t="str">
        <f>IF(ISNA(MATCH(ROW()-1,'4 - Osatekijät'!$A$4:$A$104,0)),"",INDEX('4 - Osatekijät'!$E$4:$E$104,MATCH(ROW()-1,'4 - Osatekijät'!$A$4:$A$104,0)))</f>
        <v/>
      </c>
      <c r="D34" s="33" t="str">
        <f>IF(ISNA(MATCH(ROW()-1,'4 - Osatekijät'!$A$4:$A$104,0)),"",INDEX('4 - Osatekijät'!$F$4:$F$104,MATCH(ROW()-1,'4 - Osatekijät'!$A$4:$A$104,0)))</f>
        <v/>
      </c>
      <c r="E34" s="23" t="str">
        <f>IF(ISNA(MATCH(ROW()-1,'4 - Osatekijät'!$A$4:$A$104,0)),"",INDEX('4 - Osatekijät'!$AE$4:$AE$104,MATCH(ROW()-1,'4 - Osatekijät'!$A$4:$A$24,0)))</f>
        <v/>
      </c>
      <c r="F34" s="3" t="str">
        <f>IF(ISNUMBER(E34),IF(E34&gt;'1 - Luokittelu ja raportti'!$E$27,'1 - Luokittelu ja raportti'!$C$27,IF(E34&gt;'1 - Luokittelu ja raportti'!$E$31,'1 - Luokittelu ja raportti'!$C$31,IF(E34&gt;'1 - Luokittelu ja raportti'!$E$36,'1 - Luokittelu ja raportti'!$C$36,""))),"")</f>
        <v/>
      </c>
      <c r="G34" s="34"/>
    </row>
    <row r="35" spans="1:7" x14ac:dyDescent="0.3">
      <c r="A35" s="2" t="str">
        <f>IF(ISNA(MATCH(ROW()-1,'4 - Osatekijät'!$A$4:$A$104,0)),"",INDEX('4 - Osatekijät'!$B$4:$B$104,MATCH(ROW()-1,'4 - Osatekijät'!$A$4:$A$104,0)))</f>
        <v/>
      </c>
      <c r="B35" s="47" t="str">
        <f>IF(ISNA(MATCH(ROW()-1,'4 - Osatekijät'!$A$4:$A$104,0)),"",INDEX('4 - Osatekijät'!$C$4:$C$104,MATCH(ROW()-1,'4 - Osatekijät'!$A$4:$A$104,0)))</f>
        <v/>
      </c>
      <c r="C35" s="33" t="str">
        <f>IF(ISNA(MATCH(ROW()-1,'4 - Osatekijät'!$A$4:$A$104,0)),"",INDEX('4 - Osatekijät'!$E$4:$E$104,MATCH(ROW()-1,'4 - Osatekijät'!$A$4:$A$104,0)))</f>
        <v/>
      </c>
      <c r="D35" s="33" t="str">
        <f>IF(ISNA(MATCH(ROW()-1,'4 - Osatekijät'!$A$4:$A$104,0)),"",INDEX('4 - Osatekijät'!$F$4:$F$104,MATCH(ROW()-1,'4 - Osatekijät'!$A$4:$A$104,0)))</f>
        <v/>
      </c>
      <c r="E35" s="23" t="str">
        <f>IF(ISNA(MATCH(ROW()-1,'4 - Osatekijät'!$A$4:$A$104,0)),"",INDEX('4 - Osatekijät'!$AE$4:$AE$104,MATCH(ROW()-1,'4 - Osatekijät'!$A$4:$A$24,0)))</f>
        <v/>
      </c>
      <c r="F35" s="3" t="str">
        <f>IF(ISNUMBER(E35),IF(E35&gt;'1 - Luokittelu ja raportti'!$E$27,'1 - Luokittelu ja raportti'!$C$27,IF(E35&gt;'1 - Luokittelu ja raportti'!$E$31,'1 - Luokittelu ja raportti'!$C$31,IF(E35&gt;'1 - Luokittelu ja raportti'!$E$36,'1 - Luokittelu ja raportti'!$C$36,""))),"")</f>
        <v/>
      </c>
      <c r="G35" s="34"/>
    </row>
    <row r="36" spans="1:7" x14ac:dyDescent="0.3">
      <c r="A36" s="2" t="str">
        <f>IF(ISNA(MATCH(ROW()-1,'4 - Osatekijät'!$A$4:$A$104,0)),"",INDEX('4 - Osatekijät'!$B$4:$B$104,MATCH(ROW()-1,'4 - Osatekijät'!$A$4:$A$104,0)))</f>
        <v/>
      </c>
      <c r="B36" s="47" t="str">
        <f>IF(ISNA(MATCH(ROW()-1,'4 - Osatekijät'!$A$4:$A$104,0)),"",INDEX('4 - Osatekijät'!$C$4:$C$104,MATCH(ROW()-1,'4 - Osatekijät'!$A$4:$A$104,0)))</f>
        <v/>
      </c>
      <c r="C36" s="33" t="str">
        <f>IF(ISNA(MATCH(ROW()-1,'4 - Osatekijät'!$A$4:$A$104,0)),"",INDEX('4 - Osatekijät'!$E$4:$E$104,MATCH(ROW()-1,'4 - Osatekijät'!$A$4:$A$104,0)))</f>
        <v/>
      </c>
      <c r="D36" s="33" t="str">
        <f>IF(ISNA(MATCH(ROW()-1,'4 - Osatekijät'!$A$4:$A$104,0)),"",INDEX('4 - Osatekijät'!$F$4:$F$104,MATCH(ROW()-1,'4 - Osatekijät'!$A$4:$A$104,0)))</f>
        <v/>
      </c>
      <c r="E36" s="23" t="str">
        <f>IF(ISNA(MATCH(ROW()-1,'4 - Osatekijät'!$A$4:$A$104,0)),"",INDEX('4 - Osatekijät'!$AE$4:$AE$104,MATCH(ROW()-1,'4 - Osatekijät'!$A$4:$A$24,0)))</f>
        <v/>
      </c>
      <c r="F36" s="3" t="str">
        <f>IF(ISNUMBER(E36),IF(E36&gt;'1 - Luokittelu ja raportti'!$E$27,'1 - Luokittelu ja raportti'!$C$27,IF(E36&gt;'1 - Luokittelu ja raportti'!$E$31,'1 - Luokittelu ja raportti'!$C$31,IF(E36&gt;'1 - Luokittelu ja raportti'!$E$36,'1 - Luokittelu ja raportti'!$C$36,""))),"")</f>
        <v/>
      </c>
      <c r="G36" s="34"/>
    </row>
    <row r="37" spans="1:7" x14ac:dyDescent="0.3">
      <c r="A37" s="2" t="str">
        <f>IF(ISNA(MATCH(ROW()-1,'4 - Osatekijät'!$A$4:$A$104,0)),"",INDEX('4 - Osatekijät'!$B$4:$B$104,MATCH(ROW()-1,'4 - Osatekijät'!$A$4:$A$104,0)))</f>
        <v/>
      </c>
      <c r="B37" s="47" t="str">
        <f>IF(ISNA(MATCH(ROW()-1,'4 - Osatekijät'!$A$4:$A$104,0)),"",INDEX('4 - Osatekijät'!$C$4:$C$104,MATCH(ROW()-1,'4 - Osatekijät'!$A$4:$A$104,0)))</f>
        <v/>
      </c>
      <c r="C37" s="33" t="str">
        <f>IF(ISNA(MATCH(ROW()-1,'4 - Osatekijät'!$A$4:$A$104,0)),"",INDEX('4 - Osatekijät'!$E$4:$E$104,MATCH(ROW()-1,'4 - Osatekijät'!$A$4:$A$104,0)))</f>
        <v/>
      </c>
      <c r="D37" s="33" t="str">
        <f>IF(ISNA(MATCH(ROW()-1,'4 - Osatekijät'!$A$4:$A$104,0)),"",INDEX('4 - Osatekijät'!$F$4:$F$104,MATCH(ROW()-1,'4 - Osatekijät'!$A$4:$A$104,0)))</f>
        <v/>
      </c>
      <c r="E37" s="23" t="str">
        <f>IF(ISNA(MATCH(ROW()-1,'4 - Osatekijät'!$A$4:$A$104,0)),"",INDEX('4 - Osatekijät'!$AE$4:$AE$104,MATCH(ROW()-1,'4 - Osatekijät'!$A$4:$A$24,0)))</f>
        <v/>
      </c>
      <c r="F37" s="3" t="str">
        <f>IF(ISNUMBER(E37),IF(E37&gt;'1 - Luokittelu ja raportti'!$E$27,'1 - Luokittelu ja raportti'!$C$27,IF(E37&gt;'1 - Luokittelu ja raportti'!$E$31,'1 - Luokittelu ja raportti'!$C$31,IF(E37&gt;'1 - Luokittelu ja raportti'!$E$36,'1 - Luokittelu ja raportti'!$C$36,""))),"")</f>
        <v/>
      </c>
      <c r="G37" s="34"/>
    </row>
    <row r="38" spans="1:7" x14ac:dyDescent="0.3">
      <c r="A38" s="2" t="str">
        <f>IF(ISNA(MATCH(ROW()-1,'4 - Osatekijät'!$A$4:$A$104,0)),"",INDEX('4 - Osatekijät'!$B$4:$B$104,MATCH(ROW()-1,'4 - Osatekijät'!$A$4:$A$104,0)))</f>
        <v/>
      </c>
      <c r="B38" s="47" t="str">
        <f>IF(ISNA(MATCH(ROW()-1,'4 - Osatekijät'!$A$4:$A$104,0)),"",INDEX('4 - Osatekijät'!$C$4:$C$104,MATCH(ROW()-1,'4 - Osatekijät'!$A$4:$A$104,0)))</f>
        <v/>
      </c>
      <c r="C38" s="33" t="str">
        <f>IF(ISNA(MATCH(ROW()-1,'4 - Osatekijät'!$A$4:$A$104,0)),"",INDEX('4 - Osatekijät'!$E$4:$E$104,MATCH(ROW()-1,'4 - Osatekijät'!$A$4:$A$104,0)))</f>
        <v/>
      </c>
      <c r="D38" s="33" t="str">
        <f>IF(ISNA(MATCH(ROW()-1,'4 - Osatekijät'!$A$4:$A$104,0)),"",INDEX('4 - Osatekijät'!$F$4:$F$104,MATCH(ROW()-1,'4 - Osatekijät'!$A$4:$A$104,0)))</f>
        <v/>
      </c>
      <c r="E38" s="23" t="str">
        <f>IF(ISNA(MATCH(ROW()-1,'4 - Osatekijät'!$A$4:$A$104,0)),"",INDEX('4 - Osatekijät'!$AE$4:$AE$104,MATCH(ROW()-1,'4 - Osatekijät'!$A$4:$A$24,0)))</f>
        <v/>
      </c>
      <c r="F38" s="3" t="str">
        <f>IF(ISNUMBER(E38),IF(E38&gt;'1 - Luokittelu ja raportti'!$E$27,'1 - Luokittelu ja raportti'!$C$27,IF(E38&gt;'1 - Luokittelu ja raportti'!$E$31,'1 - Luokittelu ja raportti'!$C$31,IF(E38&gt;'1 - Luokittelu ja raportti'!$E$36,'1 - Luokittelu ja raportti'!$C$36,""))),"")</f>
        <v/>
      </c>
      <c r="G38" s="34"/>
    </row>
    <row r="39" spans="1:7" x14ac:dyDescent="0.3">
      <c r="A39" s="2" t="str">
        <f>IF(ISNA(MATCH(ROW()-1,'4 - Osatekijät'!$A$4:$A$104,0)),"",INDEX('4 - Osatekijät'!$B$4:$B$104,MATCH(ROW()-1,'4 - Osatekijät'!$A$4:$A$104,0)))</f>
        <v/>
      </c>
      <c r="B39" s="47" t="str">
        <f>IF(ISNA(MATCH(ROW()-1,'4 - Osatekijät'!$A$4:$A$104,0)),"",INDEX('4 - Osatekijät'!$C$4:$C$104,MATCH(ROW()-1,'4 - Osatekijät'!$A$4:$A$104,0)))</f>
        <v/>
      </c>
      <c r="C39" s="33" t="str">
        <f>IF(ISNA(MATCH(ROW()-1,'4 - Osatekijät'!$A$4:$A$104,0)),"",INDEX('4 - Osatekijät'!$E$4:$E$104,MATCH(ROW()-1,'4 - Osatekijät'!$A$4:$A$104,0)))</f>
        <v/>
      </c>
      <c r="D39" s="33" t="str">
        <f>IF(ISNA(MATCH(ROW()-1,'4 - Osatekijät'!$A$4:$A$104,0)),"",INDEX('4 - Osatekijät'!$F$4:$F$104,MATCH(ROW()-1,'4 - Osatekijät'!$A$4:$A$104,0)))</f>
        <v/>
      </c>
      <c r="E39" s="23" t="str">
        <f>IF(ISNA(MATCH(ROW()-1,'4 - Osatekijät'!$A$4:$A$104,0)),"",INDEX('4 - Osatekijät'!$AE$4:$AE$104,MATCH(ROW()-1,'4 - Osatekijät'!$A$4:$A$24,0)))</f>
        <v/>
      </c>
      <c r="F39" s="3" t="str">
        <f>IF(ISNUMBER(E39),IF(E39&gt;'1 - Luokittelu ja raportti'!$E$27,'1 - Luokittelu ja raportti'!$C$27,IF(E39&gt;'1 - Luokittelu ja raportti'!$E$31,'1 - Luokittelu ja raportti'!$C$31,IF(E39&gt;'1 - Luokittelu ja raportti'!$E$36,'1 - Luokittelu ja raportti'!$C$36,""))),"")</f>
        <v/>
      </c>
      <c r="G39" s="34"/>
    </row>
    <row r="40" spans="1:7" x14ac:dyDescent="0.3">
      <c r="A40" s="2" t="str">
        <f>IF(ISNA(MATCH(ROW()-1,'4 - Osatekijät'!$A$4:$A$104,0)),"",INDEX('4 - Osatekijät'!$B$4:$B$104,MATCH(ROW()-1,'4 - Osatekijät'!$A$4:$A$104,0)))</f>
        <v/>
      </c>
      <c r="B40" s="47" t="str">
        <f>IF(ISNA(MATCH(ROW()-1,'4 - Osatekijät'!$A$4:$A$104,0)),"",INDEX('4 - Osatekijät'!$C$4:$C$104,MATCH(ROW()-1,'4 - Osatekijät'!$A$4:$A$104,0)))</f>
        <v/>
      </c>
      <c r="C40" s="33" t="str">
        <f>IF(ISNA(MATCH(ROW()-1,'4 - Osatekijät'!$A$4:$A$104,0)),"",INDEX('4 - Osatekijät'!$E$4:$E$104,MATCH(ROW()-1,'4 - Osatekijät'!$A$4:$A$104,0)))</f>
        <v/>
      </c>
      <c r="D40" s="33" t="str">
        <f>IF(ISNA(MATCH(ROW()-1,'4 - Osatekijät'!$A$4:$A$104,0)),"",INDEX('4 - Osatekijät'!$F$4:$F$104,MATCH(ROW()-1,'4 - Osatekijät'!$A$4:$A$104,0)))</f>
        <v/>
      </c>
      <c r="E40" s="23" t="str">
        <f>IF(ISNA(MATCH(ROW()-1,'4 - Osatekijät'!$A$4:$A$104,0)),"",INDEX('4 - Osatekijät'!$AE$4:$AE$104,MATCH(ROW()-1,'4 - Osatekijät'!$A$4:$A$24,0)))</f>
        <v/>
      </c>
      <c r="F40" s="3" t="str">
        <f>IF(ISNUMBER(E40),IF(E40&gt;'1 - Luokittelu ja raportti'!$E$27,'1 - Luokittelu ja raportti'!$C$27,IF(E40&gt;'1 - Luokittelu ja raportti'!$E$31,'1 - Luokittelu ja raportti'!$C$31,IF(E40&gt;'1 - Luokittelu ja raportti'!$E$36,'1 - Luokittelu ja raportti'!$C$36,""))),"")</f>
        <v/>
      </c>
      <c r="G40" s="34"/>
    </row>
    <row r="41" spans="1:7" x14ac:dyDescent="0.3">
      <c r="A41" s="2" t="str">
        <f>IF(ISNA(MATCH(ROW()-1,'4 - Osatekijät'!$A$4:$A$104,0)),"",INDEX('4 - Osatekijät'!$B$4:$B$104,MATCH(ROW()-1,'4 - Osatekijät'!$A$4:$A$104,0)))</f>
        <v/>
      </c>
      <c r="B41" s="47" t="str">
        <f>IF(ISNA(MATCH(ROW()-1,'4 - Osatekijät'!$A$4:$A$104,0)),"",INDEX('4 - Osatekijät'!$C$4:$C$104,MATCH(ROW()-1,'4 - Osatekijät'!$A$4:$A$104,0)))</f>
        <v/>
      </c>
      <c r="C41" s="33" t="str">
        <f>IF(ISNA(MATCH(ROW()-1,'4 - Osatekijät'!$A$4:$A$104,0)),"",INDEX('4 - Osatekijät'!$E$4:$E$104,MATCH(ROW()-1,'4 - Osatekijät'!$A$4:$A$104,0)))</f>
        <v/>
      </c>
      <c r="D41" s="33" t="str">
        <f>IF(ISNA(MATCH(ROW()-1,'4 - Osatekijät'!$A$4:$A$104,0)),"",INDEX('4 - Osatekijät'!$F$4:$F$104,MATCH(ROW()-1,'4 - Osatekijät'!$A$4:$A$104,0)))</f>
        <v/>
      </c>
      <c r="E41" s="23" t="str">
        <f>IF(ISNA(MATCH(ROW()-1,'4 - Osatekijät'!$A$4:$A$104,0)),"",INDEX('4 - Osatekijät'!$AE$4:$AE$104,MATCH(ROW()-1,'4 - Osatekijät'!$A$4:$A$24,0)))</f>
        <v/>
      </c>
      <c r="F41" s="3" t="str">
        <f>IF(ISNUMBER(E41),IF(E41&gt;'1 - Luokittelu ja raportti'!$E$27,'1 - Luokittelu ja raportti'!$C$27,IF(E41&gt;'1 - Luokittelu ja raportti'!$E$31,'1 - Luokittelu ja raportti'!$C$31,IF(E41&gt;'1 - Luokittelu ja raportti'!$E$36,'1 - Luokittelu ja raportti'!$C$36,""))),"")</f>
        <v/>
      </c>
      <c r="G41" s="34"/>
    </row>
    <row r="42" spans="1:7" x14ac:dyDescent="0.3">
      <c r="A42" s="2" t="str">
        <f>IF(ISNA(MATCH(ROW()-1,'4 - Osatekijät'!$A$4:$A$104,0)),"",INDEX('4 - Osatekijät'!$B$4:$B$104,MATCH(ROW()-1,'4 - Osatekijät'!$A$4:$A$104,0)))</f>
        <v/>
      </c>
      <c r="B42" s="47" t="str">
        <f>IF(ISNA(MATCH(ROW()-1,'4 - Osatekijät'!$A$4:$A$104,0)),"",INDEX('4 - Osatekijät'!$C$4:$C$104,MATCH(ROW()-1,'4 - Osatekijät'!$A$4:$A$104,0)))</f>
        <v/>
      </c>
      <c r="C42" s="33" t="str">
        <f>IF(ISNA(MATCH(ROW()-1,'4 - Osatekijät'!$A$4:$A$104,0)),"",INDEX('4 - Osatekijät'!$E$4:$E$104,MATCH(ROW()-1,'4 - Osatekijät'!$A$4:$A$104,0)))</f>
        <v/>
      </c>
      <c r="D42" s="33" t="str">
        <f>IF(ISNA(MATCH(ROW()-1,'4 - Osatekijät'!$A$4:$A$104,0)),"",INDEX('4 - Osatekijät'!$F$4:$F$104,MATCH(ROW()-1,'4 - Osatekijät'!$A$4:$A$104,0)))</f>
        <v/>
      </c>
      <c r="E42" s="23" t="str">
        <f>IF(ISNA(MATCH(ROW()-1,'4 - Osatekijät'!$A$4:$A$104,0)),"",INDEX('4 - Osatekijät'!$AE$4:$AE$104,MATCH(ROW()-1,'4 - Osatekijät'!$A$4:$A$24,0)))</f>
        <v/>
      </c>
      <c r="F42" s="3" t="str">
        <f>IF(ISNUMBER(E42),IF(E42&gt;'1 - Luokittelu ja raportti'!$E$27,'1 - Luokittelu ja raportti'!$C$27,IF(E42&gt;'1 - Luokittelu ja raportti'!$E$31,'1 - Luokittelu ja raportti'!$C$31,IF(E42&gt;'1 - Luokittelu ja raportti'!$E$36,'1 - Luokittelu ja raportti'!$C$36,""))),"")</f>
        <v/>
      </c>
      <c r="G42" s="34"/>
    </row>
    <row r="43" spans="1:7" x14ac:dyDescent="0.3">
      <c r="A43" s="2" t="str">
        <f>IF(ISNA(MATCH(ROW()-1,'4 - Osatekijät'!$A$4:$A$104,0)),"",INDEX('4 - Osatekijät'!$B$4:$B$104,MATCH(ROW()-1,'4 - Osatekijät'!$A$4:$A$104,0)))</f>
        <v/>
      </c>
      <c r="B43" s="47" t="str">
        <f>IF(ISNA(MATCH(ROW()-1,'4 - Osatekijät'!$A$4:$A$104,0)),"",INDEX('4 - Osatekijät'!$C$4:$C$104,MATCH(ROW()-1,'4 - Osatekijät'!$A$4:$A$104,0)))</f>
        <v/>
      </c>
      <c r="C43" s="33" t="str">
        <f>IF(ISNA(MATCH(ROW()-1,'4 - Osatekijät'!$A$4:$A$104,0)),"",INDEX('4 - Osatekijät'!$E$4:$E$104,MATCH(ROW()-1,'4 - Osatekijät'!$A$4:$A$104,0)))</f>
        <v/>
      </c>
      <c r="D43" s="33" t="str">
        <f>IF(ISNA(MATCH(ROW()-1,'4 - Osatekijät'!$A$4:$A$104,0)),"",INDEX('4 - Osatekijät'!$F$4:$F$104,MATCH(ROW()-1,'4 - Osatekijät'!$A$4:$A$104,0)))</f>
        <v/>
      </c>
      <c r="E43" s="23" t="str">
        <f>IF(ISNA(MATCH(ROW()-1,'4 - Osatekijät'!$A$4:$A$104,0)),"",INDEX('4 - Osatekijät'!$AE$4:$AE$104,MATCH(ROW()-1,'4 - Osatekijät'!$A$4:$A$24,0)))</f>
        <v/>
      </c>
      <c r="F43" s="3" t="str">
        <f>IF(ISNUMBER(E43),IF(E43&gt;'1 - Luokittelu ja raportti'!$E$27,'1 - Luokittelu ja raportti'!$C$27,IF(E43&gt;'1 - Luokittelu ja raportti'!$E$31,'1 - Luokittelu ja raportti'!$C$31,IF(E43&gt;'1 - Luokittelu ja raportti'!$E$36,'1 - Luokittelu ja raportti'!$C$36,""))),"")</f>
        <v/>
      </c>
      <c r="G43" s="34"/>
    </row>
    <row r="44" spans="1:7" x14ac:dyDescent="0.3">
      <c r="A44" s="2" t="str">
        <f>IF(ISNA(MATCH(ROW()-1,'4 - Osatekijät'!$A$4:$A$104,0)),"",INDEX('4 - Osatekijät'!$B$4:$B$104,MATCH(ROW()-1,'4 - Osatekijät'!$A$4:$A$104,0)))</f>
        <v/>
      </c>
      <c r="B44" s="47" t="str">
        <f>IF(ISNA(MATCH(ROW()-1,'4 - Osatekijät'!$A$4:$A$104,0)),"",INDEX('4 - Osatekijät'!$C$4:$C$104,MATCH(ROW()-1,'4 - Osatekijät'!$A$4:$A$104,0)))</f>
        <v/>
      </c>
      <c r="C44" s="33" t="str">
        <f>IF(ISNA(MATCH(ROW()-1,'4 - Osatekijät'!$A$4:$A$104,0)),"",INDEX('4 - Osatekijät'!$E$4:$E$104,MATCH(ROW()-1,'4 - Osatekijät'!$A$4:$A$104,0)))</f>
        <v/>
      </c>
      <c r="D44" s="33" t="str">
        <f>IF(ISNA(MATCH(ROW()-1,'4 - Osatekijät'!$A$4:$A$104,0)),"",INDEX('4 - Osatekijät'!$F$4:$F$104,MATCH(ROW()-1,'4 - Osatekijät'!$A$4:$A$104,0)))</f>
        <v/>
      </c>
      <c r="E44" s="23" t="str">
        <f>IF(ISNA(MATCH(ROW()-1,'4 - Osatekijät'!$A$4:$A$104,0)),"",INDEX('4 - Osatekijät'!$AE$4:$AE$104,MATCH(ROW()-1,'4 - Osatekijät'!$A$4:$A$24,0)))</f>
        <v/>
      </c>
      <c r="F44" s="3" t="str">
        <f>IF(ISNUMBER(E44),IF(E44&gt;'1 - Luokittelu ja raportti'!$E$27,'1 - Luokittelu ja raportti'!$C$27,IF(E44&gt;'1 - Luokittelu ja raportti'!$E$31,'1 - Luokittelu ja raportti'!$C$31,IF(E44&gt;'1 - Luokittelu ja raportti'!$E$36,'1 - Luokittelu ja raportti'!$C$36,""))),"")</f>
        <v/>
      </c>
      <c r="G44" s="34"/>
    </row>
    <row r="45" spans="1:7" x14ac:dyDescent="0.3">
      <c r="A45" s="2" t="str">
        <f>IF(ISNA(MATCH(ROW()-1,'4 - Osatekijät'!$A$4:$A$104,0)),"",INDEX('4 - Osatekijät'!$B$4:$B$104,MATCH(ROW()-1,'4 - Osatekijät'!$A$4:$A$104,0)))</f>
        <v/>
      </c>
      <c r="B45" s="47" t="str">
        <f>IF(ISNA(MATCH(ROW()-1,'4 - Osatekijät'!$A$4:$A$104,0)),"",INDEX('4 - Osatekijät'!$C$4:$C$104,MATCH(ROW()-1,'4 - Osatekijät'!$A$4:$A$104,0)))</f>
        <v/>
      </c>
      <c r="C45" s="33" t="str">
        <f>IF(ISNA(MATCH(ROW()-1,'4 - Osatekijät'!$A$4:$A$104,0)),"",INDEX('4 - Osatekijät'!$E$4:$E$104,MATCH(ROW()-1,'4 - Osatekijät'!$A$4:$A$104,0)))</f>
        <v/>
      </c>
      <c r="D45" s="33" t="str">
        <f>IF(ISNA(MATCH(ROW()-1,'4 - Osatekijät'!$A$4:$A$104,0)),"",INDEX('4 - Osatekijät'!$F$4:$F$104,MATCH(ROW()-1,'4 - Osatekijät'!$A$4:$A$104,0)))</f>
        <v/>
      </c>
      <c r="E45" s="23" t="str">
        <f>IF(ISNA(MATCH(ROW()-1,'4 - Osatekijät'!$A$4:$A$104,0)),"",INDEX('4 - Osatekijät'!$AE$4:$AE$104,MATCH(ROW()-1,'4 - Osatekijät'!$A$4:$A$24,0)))</f>
        <v/>
      </c>
      <c r="F45" s="3" t="str">
        <f>IF(ISNUMBER(E45),IF(E45&gt;'1 - Luokittelu ja raportti'!$E$27,'1 - Luokittelu ja raportti'!$C$27,IF(E45&gt;'1 - Luokittelu ja raportti'!$E$31,'1 - Luokittelu ja raportti'!$C$31,IF(E45&gt;'1 - Luokittelu ja raportti'!$E$36,'1 - Luokittelu ja raportti'!$C$36,""))),"")</f>
        <v/>
      </c>
      <c r="G45" s="34"/>
    </row>
    <row r="46" spans="1:7" x14ac:dyDescent="0.3">
      <c r="A46" s="2" t="str">
        <f>IF(ISNA(MATCH(ROW()-1,'4 - Osatekijät'!$A$4:$A$104,0)),"",INDEX('4 - Osatekijät'!$B$4:$B$104,MATCH(ROW()-1,'4 - Osatekijät'!$A$4:$A$104,0)))</f>
        <v/>
      </c>
      <c r="B46" s="47" t="str">
        <f>IF(ISNA(MATCH(ROW()-1,'4 - Osatekijät'!$A$4:$A$104,0)),"",INDEX('4 - Osatekijät'!$C$4:$C$104,MATCH(ROW()-1,'4 - Osatekijät'!$A$4:$A$104,0)))</f>
        <v/>
      </c>
      <c r="C46" s="33" t="str">
        <f>IF(ISNA(MATCH(ROW()-1,'4 - Osatekijät'!$A$4:$A$104,0)),"",INDEX('4 - Osatekijät'!$E$4:$E$104,MATCH(ROW()-1,'4 - Osatekijät'!$A$4:$A$104,0)))</f>
        <v/>
      </c>
      <c r="D46" s="33" t="str">
        <f>IF(ISNA(MATCH(ROW()-1,'4 - Osatekijät'!$A$4:$A$104,0)),"",INDEX('4 - Osatekijät'!$F$4:$F$104,MATCH(ROW()-1,'4 - Osatekijät'!$A$4:$A$104,0)))</f>
        <v/>
      </c>
      <c r="E46" s="23" t="str">
        <f>IF(ISNA(MATCH(ROW()-1,'4 - Osatekijät'!$A$4:$A$104,0)),"",INDEX('4 - Osatekijät'!$AE$4:$AE$104,MATCH(ROW()-1,'4 - Osatekijät'!$A$4:$A$24,0)))</f>
        <v/>
      </c>
      <c r="F46" s="3" t="str">
        <f>IF(ISNUMBER(E46),IF(E46&gt;'1 - Luokittelu ja raportti'!$E$27,'1 - Luokittelu ja raportti'!$C$27,IF(E46&gt;'1 - Luokittelu ja raportti'!$E$31,'1 - Luokittelu ja raportti'!$C$31,IF(E46&gt;'1 - Luokittelu ja raportti'!$E$36,'1 - Luokittelu ja raportti'!$C$36,""))),"")</f>
        <v/>
      </c>
      <c r="G46" s="34"/>
    </row>
    <row r="47" spans="1:7" x14ac:dyDescent="0.3">
      <c r="A47" s="2" t="str">
        <f>IF(ISNA(MATCH(ROW()-1,'4 - Osatekijät'!$A$4:$A$104,0)),"",INDEX('4 - Osatekijät'!$B$4:$B$104,MATCH(ROW()-1,'4 - Osatekijät'!$A$4:$A$104,0)))</f>
        <v/>
      </c>
      <c r="B47" s="47" t="str">
        <f>IF(ISNA(MATCH(ROW()-1,'4 - Osatekijät'!$A$4:$A$104,0)),"",INDEX('4 - Osatekijät'!$C$4:$C$104,MATCH(ROW()-1,'4 - Osatekijät'!$A$4:$A$104,0)))</f>
        <v/>
      </c>
      <c r="C47" s="33" t="str">
        <f>IF(ISNA(MATCH(ROW()-1,'4 - Osatekijät'!$A$4:$A$104,0)),"",INDEX('4 - Osatekijät'!$E$4:$E$104,MATCH(ROW()-1,'4 - Osatekijät'!$A$4:$A$104,0)))</f>
        <v/>
      </c>
      <c r="D47" s="33" t="str">
        <f>IF(ISNA(MATCH(ROW()-1,'4 - Osatekijät'!$A$4:$A$104,0)),"",INDEX('4 - Osatekijät'!$F$4:$F$104,MATCH(ROW()-1,'4 - Osatekijät'!$A$4:$A$104,0)))</f>
        <v/>
      </c>
      <c r="E47" s="23" t="str">
        <f>IF(ISNA(MATCH(ROW()-1,'4 - Osatekijät'!$A$4:$A$104,0)),"",INDEX('4 - Osatekijät'!$AE$4:$AE$104,MATCH(ROW()-1,'4 - Osatekijät'!$A$4:$A$24,0)))</f>
        <v/>
      </c>
      <c r="F47" s="3" t="str">
        <f>IF(ISNUMBER(E47),IF(E47&gt;'1 - Luokittelu ja raportti'!$E$27,'1 - Luokittelu ja raportti'!$C$27,IF(E47&gt;'1 - Luokittelu ja raportti'!$E$31,'1 - Luokittelu ja raportti'!$C$31,IF(E47&gt;'1 - Luokittelu ja raportti'!$E$36,'1 - Luokittelu ja raportti'!$C$36,""))),"")</f>
        <v/>
      </c>
      <c r="G47" s="34"/>
    </row>
    <row r="48" spans="1:7" x14ac:dyDescent="0.3">
      <c r="A48" s="2" t="str">
        <f>IF(ISNA(MATCH(ROW()-1,'4 - Osatekijät'!$A$4:$A$104,0)),"",INDEX('4 - Osatekijät'!$B$4:$B$104,MATCH(ROW()-1,'4 - Osatekijät'!$A$4:$A$104,0)))</f>
        <v/>
      </c>
      <c r="B48" s="47" t="str">
        <f>IF(ISNA(MATCH(ROW()-1,'4 - Osatekijät'!$A$4:$A$104,0)),"",INDEX('4 - Osatekijät'!$C$4:$C$104,MATCH(ROW()-1,'4 - Osatekijät'!$A$4:$A$104,0)))</f>
        <v/>
      </c>
      <c r="C48" s="33" t="str">
        <f>IF(ISNA(MATCH(ROW()-1,'4 - Osatekijät'!$A$4:$A$104,0)),"",INDEX('4 - Osatekijät'!$E$4:$E$104,MATCH(ROW()-1,'4 - Osatekijät'!$A$4:$A$104,0)))</f>
        <v/>
      </c>
      <c r="D48" s="33" t="str">
        <f>IF(ISNA(MATCH(ROW()-1,'4 - Osatekijät'!$A$4:$A$104,0)),"",INDEX('4 - Osatekijät'!$F$4:$F$104,MATCH(ROW()-1,'4 - Osatekijät'!$A$4:$A$104,0)))</f>
        <v/>
      </c>
      <c r="E48" s="23" t="str">
        <f>IF(ISNA(MATCH(ROW()-1,'4 - Osatekijät'!$A$4:$A$104,0)),"",INDEX('4 - Osatekijät'!$AE$4:$AE$104,MATCH(ROW()-1,'4 - Osatekijät'!$A$4:$A$24,0)))</f>
        <v/>
      </c>
      <c r="F48" s="3" t="str">
        <f>IF(ISNUMBER(E48),IF(E48&gt;'1 - Luokittelu ja raportti'!$E$27,'1 - Luokittelu ja raportti'!$C$27,IF(E48&gt;'1 - Luokittelu ja raportti'!$E$31,'1 - Luokittelu ja raportti'!$C$31,IF(E48&gt;'1 - Luokittelu ja raportti'!$E$36,'1 - Luokittelu ja raportti'!$C$36,""))),"")</f>
        <v/>
      </c>
      <c r="G48" s="34"/>
    </row>
    <row r="49" spans="1:7" x14ac:dyDescent="0.3">
      <c r="A49" s="2" t="str">
        <f>IF(ISNA(MATCH(ROW()-1,'4 - Osatekijät'!$A$4:$A$104,0)),"",INDEX('4 - Osatekijät'!$B$4:$B$104,MATCH(ROW()-1,'4 - Osatekijät'!$A$4:$A$104,0)))</f>
        <v/>
      </c>
      <c r="B49" s="47" t="str">
        <f>IF(ISNA(MATCH(ROW()-1,'4 - Osatekijät'!$A$4:$A$104,0)),"",INDEX('4 - Osatekijät'!$C$4:$C$104,MATCH(ROW()-1,'4 - Osatekijät'!$A$4:$A$104,0)))</f>
        <v/>
      </c>
      <c r="C49" s="33" t="str">
        <f>IF(ISNA(MATCH(ROW()-1,'4 - Osatekijät'!$A$4:$A$104,0)),"",INDEX('4 - Osatekijät'!$E$4:$E$104,MATCH(ROW()-1,'4 - Osatekijät'!$A$4:$A$104,0)))</f>
        <v/>
      </c>
      <c r="D49" s="33" t="str">
        <f>IF(ISNA(MATCH(ROW()-1,'4 - Osatekijät'!$A$4:$A$104,0)),"",INDEX('4 - Osatekijät'!$F$4:$F$104,MATCH(ROW()-1,'4 - Osatekijät'!$A$4:$A$104,0)))</f>
        <v/>
      </c>
      <c r="E49" s="23" t="str">
        <f>IF(ISNA(MATCH(ROW()-1,'4 - Osatekijät'!$A$4:$A$104,0)),"",INDEX('4 - Osatekijät'!$AE$4:$AE$104,MATCH(ROW()-1,'4 - Osatekijät'!$A$4:$A$24,0)))</f>
        <v/>
      </c>
      <c r="F49" s="3" t="str">
        <f>IF(ISNUMBER(E49),IF(E49&gt;'1 - Luokittelu ja raportti'!$E$27,'1 - Luokittelu ja raportti'!$C$27,IF(E49&gt;'1 - Luokittelu ja raportti'!$E$31,'1 - Luokittelu ja raportti'!$C$31,IF(E49&gt;'1 - Luokittelu ja raportti'!$E$36,'1 - Luokittelu ja raportti'!$C$36,""))),"")</f>
        <v/>
      </c>
      <c r="G49" s="34"/>
    </row>
    <row r="50" spans="1:7" x14ac:dyDescent="0.3">
      <c r="A50" s="2" t="str">
        <f>IF(ISNA(MATCH(ROW()-1,'4 - Osatekijät'!$A$4:$A$104,0)),"",INDEX('4 - Osatekijät'!$B$4:$B$104,MATCH(ROW()-1,'4 - Osatekijät'!$A$4:$A$104,0)))</f>
        <v/>
      </c>
      <c r="B50" s="47" t="str">
        <f>IF(ISNA(MATCH(ROW()-1,'4 - Osatekijät'!$A$4:$A$104,0)),"",INDEX('4 - Osatekijät'!$C$4:$C$104,MATCH(ROW()-1,'4 - Osatekijät'!$A$4:$A$104,0)))</f>
        <v/>
      </c>
      <c r="C50" s="33" t="str">
        <f>IF(ISNA(MATCH(ROW()-1,'4 - Osatekijät'!$A$4:$A$104,0)),"",INDEX('4 - Osatekijät'!$E$4:$E$104,MATCH(ROW()-1,'4 - Osatekijät'!$A$4:$A$104,0)))</f>
        <v/>
      </c>
      <c r="D50" s="33" t="str">
        <f>IF(ISNA(MATCH(ROW()-1,'4 - Osatekijät'!$A$4:$A$104,0)),"",INDEX('4 - Osatekijät'!$F$4:$F$104,MATCH(ROW()-1,'4 - Osatekijät'!$A$4:$A$104,0)))</f>
        <v/>
      </c>
      <c r="E50" s="23" t="str">
        <f>IF(ISNA(MATCH(ROW()-1,'4 - Osatekijät'!$A$4:$A$104,0)),"",INDEX('4 - Osatekijät'!$AE$4:$AE$104,MATCH(ROW()-1,'4 - Osatekijät'!$A$4:$A$24,0)))</f>
        <v/>
      </c>
      <c r="F50" s="3" t="str">
        <f>IF(ISNUMBER(E50),IF(E50&gt;'1 - Luokittelu ja raportti'!$E$27,'1 - Luokittelu ja raportti'!$C$27,IF(E50&gt;'1 - Luokittelu ja raportti'!$E$31,'1 - Luokittelu ja raportti'!$C$31,IF(E50&gt;'1 - Luokittelu ja raportti'!$E$36,'1 - Luokittelu ja raportti'!$C$36,""))),"")</f>
        <v/>
      </c>
      <c r="G50" s="34"/>
    </row>
    <row r="51" spans="1:7" x14ac:dyDescent="0.3">
      <c r="A51" s="2" t="str">
        <f>IF(ISNA(MATCH(ROW()-1,'4 - Osatekijät'!$A$4:$A$104,0)),"",INDEX('4 - Osatekijät'!$B$4:$B$104,MATCH(ROW()-1,'4 - Osatekijät'!$A$4:$A$104,0)))</f>
        <v/>
      </c>
      <c r="B51" s="47" t="str">
        <f>IF(ISNA(MATCH(ROW()-1,'4 - Osatekijät'!$A$4:$A$104,0)),"",INDEX('4 - Osatekijät'!$C$4:$C$104,MATCH(ROW()-1,'4 - Osatekijät'!$A$4:$A$104,0)))</f>
        <v/>
      </c>
      <c r="C51" s="33" t="str">
        <f>IF(ISNA(MATCH(ROW()-1,'4 - Osatekijät'!$A$4:$A$104,0)),"",INDEX('4 - Osatekijät'!$E$4:$E$104,MATCH(ROW()-1,'4 - Osatekijät'!$A$4:$A$104,0)))</f>
        <v/>
      </c>
      <c r="D51" s="33" t="str">
        <f>IF(ISNA(MATCH(ROW()-1,'4 - Osatekijät'!$A$4:$A$104,0)),"",INDEX('4 - Osatekijät'!$F$4:$F$104,MATCH(ROW()-1,'4 - Osatekijät'!$A$4:$A$104,0)))</f>
        <v/>
      </c>
      <c r="E51" s="23" t="str">
        <f>IF(ISNA(MATCH(ROW()-1,'4 - Osatekijät'!$A$4:$A$104,0)),"",INDEX('4 - Osatekijät'!$AE$4:$AE$104,MATCH(ROW()-1,'4 - Osatekijät'!$A$4:$A$24,0)))</f>
        <v/>
      </c>
      <c r="F51" s="3" t="str">
        <f>IF(ISNUMBER(E51),IF(E51&gt;'1 - Luokittelu ja raportti'!$E$27,'1 - Luokittelu ja raportti'!$C$27,IF(E51&gt;'1 - Luokittelu ja raportti'!$E$31,'1 - Luokittelu ja raportti'!$C$31,IF(E51&gt;'1 - Luokittelu ja raportti'!$E$36,'1 - Luokittelu ja raportti'!$C$36,""))),"")</f>
        <v/>
      </c>
      <c r="G51" s="34"/>
    </row>
    <row r="52" spans="1:7" x14ac:dyDescent="0.3">
      <c r="A52" s="2" t="str">
        <f>IF(ISNA(MATCH(ROW()-1,'4 - Osatekijät'!$A$4:$A$104,0)),"",INDEX('4 - Osatekijät'!$B$4:$B$104,MATCH(ROW()-1,'4 - Osatekijät'!$A$4:$A$104,0)))</f>
        <v/>
      </c>
      <c r="B52" s="47" t="str">
        <f>IF(ISNA(MATCH(ROW()-1,'4 - Osatekijät'!$A$4:$A$104,0)),"",INDEX('4 - Osatekijät'!$C$4:$C$104,MATCH(ROW()-1,'4 - Osatekijät'!$A$4:$A$104,0)))</f>
        <v/>
      </c>
      <c r="C52" s="33" t="str">
        <f>IF(ISNA(MATCH(ROW()-1,'4 - Osatekijät'!$A$4:$A$104,0)),"",INDEX('4 - Osatekijät'!$E$4:$E$104,MATCH(ROW()-1,'4 - Osatekijät'!$A$4:$A$104,0)))</f>
        <v/>
      </c>
      <c r="D52" s="33" t="str">
        <f>IF(ISNA(MATCH(ROW()-1,'4 - Osatekijät'!$A$4:$A$104,0)),"",INDEX('4 - Osatekijät'!$F$4:$F$104,MATCH(ROW()-1,'4 - Osatekijät'!$A$4:$A$104,0)))</f>
        <v/>
      </c>
      <c r="E52" s="23" t="str">
        <f>IF(ISNA(MATCH(ROW()-1,'4 - Osatekijät'!$A$4:$A$104,0)),"",INDEX('4 - Osatekijät'!$AE$4:$AE$104,MATCH(ROW()-1,'4 - Osatekijät'!$A$4:$A$24,0)))</f>
        <v/>
      </c>
      <c r="F52" s="3" t="str">
        <f>IF(ISNUMBER(E52),IF(E52&gt;'1 - Luokittelu ja raportti'!$E$27,'1 - Luokittelu ja raportti'!$C$27,IF(E52&gt;'1 - Luokittelu ja raportti'!$E$31,'1 - Luokittelu ja raportti'!$C$31,IF(E52&gt;'1 - Luokittelu ja raportti'!$E$36,'1 - Luokittelu ja raportti'!$C$36,""))),"")</f>
        <v/>
      </c>
      <c r="G52" s="34"/>
    </row>
    <row r="53" spans="1:7" x14ac:dyDescent="0.3">
      <c r="A53" s="2" t="str">
        <f>IF(ISNA(MATCH(ROW()-1,'4 - Osatekijät'!$A$4:$A$104,0)),"",INDEX('4 - Osatekijät'!$B$4:$B$104,MATCH(ROW()-1,'4 - Osatekijät'!$A$4:$A$104,0)))</f>
        <v/>
      </c>
      <c r="B53" s="47" t="str">
        <f>IF(ISNA(MATCH(ROW()-1,'4 - Osatekijät'!$A$4:$A$104,0)),"",INDEX('4 - Osatekijät'!$C$4:$C$104,MATCH(ROW()-1,'4 - Osatekijät'!$A$4:$A$104,0)))</f>
        <v/>
      </c>
      <c r="C53" s="33" t="str">
        <f>IF(ISNA(MATCH(ROW()-1,'4 - Osatekijät'!$A$4:$A$104,0)),"",INDEX('4 - Osatekijät'!$E$4:$E$104,MATCH(ROW()-1,'4 - Osatekijät'!$A$4:$A$104,0)))</f>
        <v/>
      </c>
      <c r="D53" s="33" t="str">
        <f>IF(ISNA(MATCH(ROW()-1,'4 - Osatekijät'!$A$4:$A$104,0)),"",INDEX('4 - Osatekijät'!$F$4:$F$104,MATCH(ROW()-1,'4 - Osatekijät'!$A$4:$A$104,0)))</f>
        <v/>
      </c>
      <c r="E53" s="23" t="str">
        <f>IF(ISNA(MATCH(ROW()-1,'4 - Osatekijät'!$A$4:$A$104,0)),"",INDEX('4 - Osatekijät'!$AE$4:$AE$104,MATCH(ROW()-1,'4 - Osatekijät'!$A$4:$A$24,0)))</f>
        <v/>
      </c>
      <c r="F53" s="3" t="str">
        <f>IF(ISNUMBER(E53),IF(E53&gt;'1 - Luokittelu ja raportti'!$E$27,'1 - Luokittelu ja raportti'!$C$27,IF(E53&gt;'1 - Luokittelu ja raportti'!$E$31,'1 - Luokittelu ja raportti'!$C$31,IF(E53&gt;'1 - Luokittelu ja raportti'!$E$36,'1 - Luokittelu ja raportti'!$C$36,""))),"")</f>
        <v/>
      </c>
      <c r="G53" s="34"/>
    </row>
    <row r="54" spans="1:7" x14ac:dyDescent="0.3">
      <c r="A54" s="2" t="str">
        <f>IF(ISNA(MATCH(ROW()-1,'4 - Osatekijät'!$A$4:$A$104,0)),"",INDEX('4 - Osatekijät'!$B$4:$B$104,MATCH(ROW()-1,'4 - Osatekijät'!$A$4:$A$104,0)))</f>
        <v/>
      </c>
      <c r="B54" s="47" t="str">
        <f>IF(ISNA(MATCH(ROW()-1,'4 - Osatekijät'!$A$4:$A$104,0)),"",INDEX('4 - Osatekijät'!$C$4:$C$104,MATCH(ROW()-1,'4 - Osatekijät'!$A$4:$A$104,0)))</f>
        <v/>
      </c>
      <c r="C54" s="33" t="str">
        <f>IF(ISNA(MATCH(ROW()-1,'4 - Osatekijät'!$A$4:$A$104,0)),"",INDEX('4 - Osatekijät'!$E$4:$E$104,MATCH(ROW()-1,'4 - Osatekijät'!$A$4:$A$104,0)))</f>
        <v/>
      </c>
      <c r="D54" s="33" t="str">
        <f>IF(ISNA(MATCH(ROW()-1,'4 - Osatekijät'!$A$4:$A$104,0)),"",INDEX('4 - Osatekijät'!$F$4:$F$104,MATCH(ROW()-1,'4 - Osatekijät'!$A$4:$A$104,0)))</f>
        <v/>
      </c>
      <c r="E54" s="23" t="str">
        <f>IF(ISNA(MATCH(ROW()-1,'4 - Osatekijät'!$A$4:$A$104,0)),"",INDEX('4 - Osatekijät'!$AE$4:$AE$104,MATCH(ROW()-1,'4 - Osatekijät'!$A$4:$A$24,0)))</f>
        <v/>
      </c>
      <c r="F54" s="3" t="str">
        <f>IF(ISNUMBER(E54),IF(E54&gt;'1 - Luokittelu ja raportti'!$E$27,'1 - Luokittelu ja raportti'!$C$27,IF(E54&gt;'1 - Luokittelu ja raportti'!$E$31,'1 - Luokittelu ja raportti'!$C$31,IF(E54&gt;'1 - Luokittelu ja raportti'!$E$36,'1 - Luokittelu ja raportti'!$C$36,""))),"")</f>
        <v/>
      </c>
      <c r="G54" s="34"/>
    </row>
    <row r="55" spans="1:7" x14ac:dyDescent="0.3">
      <c r="A55" s="2" t="str">
        <f>IF(ISNA(MATCH(ROW()-1,'4 - Osatekijät'!$A$4:$A$104,0)),"",INDEX('4 - Osatekijät'!$B$4:$B$104,MATCH(ROW()-1,'4 - Osatekijät'!$A$4:$A$104,0)))</f>
        <v/>
      </c>
      <c r="B55" s="47" t="str">
        <f>IF(ISNA(MATCH(ROW()-1,'4 - Osatekijät'!$A$4:$A$104,0)),"",INDEX('4 - Osatekijät'!$C$4:$C$104,MATCH(ROW()-1,'4 - Osatekijät'!$A$4:$A$104,0)))</f>
        <v/>
      </c>
      <c r="C55" s="33" t="str">
        <f>IF(ISNA(MATCH(ROW()-1,'4 - Osatekijät'!$A$4:$A$104,0)),"",INDEX('4 - Osatekijät'!$E$4:$E$104,MATCH(ROW()-1,'4 - Osatekijät'!$A$4:$A$104,0)))</f>
        <v/>
      </c>
      <c r="D55" s="33" t="str">
        <f>IF(ISNA(MATCH(ROW()-1,'4 - Osatekijät'!$A$4:$A$104,0)),"",INDEX('4 - Osatekijät'!$F$4:$F$104,MATCH(ROW()-1,'4 - Osatekijät'!$A$4:$A$104,0)))</f>
        <v/>
      </c>
      <c r="E55" s="23" t="str">
        <f>IF(ISNA(MATCH(ROW()-1,'4 - Osatekijät'!$A$4:$A$104,0)),"",INDEX('4 - Osatekijät'!$AE$4:$AE$104,MATCH(ROW()-1,'4 - Osatekijät'!$A$4:$A$24,0)))</f>
        <v/>
      </c>
      <c r="F55" s="3" t="str">
        <f>IF(ISNUMBER(E55),IF(E55&gt;'1 - Luokittelu ja raportti'!$E$27,'1 - Luokittelu ja raportti'!$C$27,IF(E55&gt;'1 - Luokittelu ja raportti'!$E$31,'1 - Luokittelu ja raportti'!$C$31,IF(E55&gt;'1 - Luokittelu ja raportti'!$E$36,'1 - Luokittelu ja raportti'!$C$36,""))),"")</f>
        <v/>
      </c>
      <c r="G55" s="34"/>
    </row>
    <row r="56" spans="1:7" x14ac:dyDescent="0.3">
      <c r="A56" s="2" t="str">
        <f>IF(ISNA(MATCH(ROW()-1,'4 - Osatekijät'!$A$4:$A$104,0)),"",INDEX('4 - Osatekijät'!$B$4:$B$104,MATCH(ROW()-1,'4 - Osatekijät'!$A$4:$A$104,0)))</f>
        <v/>
      </c>
      <c r="B56" s="47" t="str">
        <f>IF(ISNA(MATCH(ROW()-1,'4 - Osatekijät'!$A$4:$A$104,0)),"",INDEX('4 - Osatekijät'!$C$4:$C$104,MATCH(ROW()-1,'4 - Osatekijät'!$A$4:$A$104,0)))</f>
        <v/>
      </c>
      <c r="C56" s="33" t="str">
        <f>IF(ISNA(MATCH(ROW()-1,'4 - Osatekijät'!$A$4:$A$104,0)),"",INDEX('4 - Osatekijät'!$E$4:$E$104,MATCH(ROW()-1,'4 - Osatekijät'!$A$4:$A$104,0)))</f>
        <v/>
      </c>
      <c r="D56" s="33" t="str">
        <f>IF(ISNA(MATCH(ROW()-1,'4 - Osatekijät'!$A$4:$A$104,0)),"",INDEX('4 - Osatekijät'!$F$4:$F$104,MATCH(ROW()-1,'4 - Osatekijät'!$A$4:$A$104,0)))</f>
        <v/>
      </c>
      <c r="E56" s="23" t="str">
        <f>IF(ISNA(MATCH(ROW()-1,'4 - Osatekijät'!$A$4:$A$104,0)),"",INDEX('4 - Osatekijät'!$AE$4:$AE$104,MATCH(ROW()-1,'4 - Osatekijät'!$A$4:$A$24,0)))</f>
        <v/>
      </c>
      <c r="F56" s="3" t="str">
        <f>IF(ISNUMBER(E56),IF(E56&gt;'1 - Luokittelu ja raportti'!$E$27,'1 - Luokittelu ja raportti'!$C$27,IF(E56&gt;'1 - Luokittelu ja raportti'!$E$31,'1 - Luokittelu ja raportti'!$C$31,IF(E56&gt;'1 - Luokittelu ja raportti'!$E$36,'1 - Luokittelu ja raportti'!$C$36,""))),"")</f>
        <v/>
      </c>
      <c r="G56" s="34"/>
    </row>
    <row r="57" spans="1:7" x14ac:dyDescent="0.3">
      <c r="A57" s="2" t="str">
        <f>IF(ISNA(MATCH(ROW()-1,'4 - Osatekijät'!$A$4:$A$104,0)),"",INDEX('4 - Osatekijät'!$B$4:$B$104,MATCH(ROW()-1,'4 - Osatekijät'!$A$4:$A$104,0)))</f>
        <v/>
      </c>
      <c r="B57" s="47" t="str">
        <f>IF(ISNA(MATCH(ROW()-1,'4 - Osatekijät'!$A$4:$A$104,0)),"",INDEX('4 - Osatekijät'!$C$4:$C$104,MATCH(ROW()-1,'4 - Osatekijät'!$A$4:$A$104,0)))</f>
        <v/>
      </c>
      <c r="C57" s="33" t="str">
        <f>IF(ISNA(MATCH(ROW()-1,'4 - Osatekijät'!$A$4:$A$104,0)),"",INDEX('4 - Osatekijät'!$E$4:$E$104,MATCH(ROW()-1,'4 - Osatekijät'!$A$4:$A$104,0)))</f>
        <v/>
      </c>
      <c r="D57" s="33" t="str">
        <f>IF(ISNA(MATCH(ROW()-1,'4 - Osatekijät'!$A$4:$A$104,0)),"",INDEX('4 - Osatekijät'!$F$4:$F$104,MATCH(ROW()-1,'4 - Osatekijät'!$A$4:$A$104,0)))</f>
        <v/>
      </c>
      <c r="E57" s="23" t="str">
        <f>IF(ISNA(MATCH(ROW()-1,'4 - Osatekijät'!$A$4:$A$104,0)),"",INDEX('4 - Osatekijät'!$AE$4:$AE$104,MATCH(ROW()-1,'4 - Osatekijät'!$A$4:$A$24,0)))</f>
        <v/>
      </c>
      <c r="F57" s="3" t="str">
        <f>IF(ISNUMBER(E57),IF(E57&gt;'1 - Luokittelu ja raportti'!$E$27,'1 - Luokittelu ja raportti'!$C$27,IF(E57&gt;'1 - Luokittelu ja raportti'!$E$31,'1 - Luokittelu ja raportti'!$C$31,IF(E57&gt;'1 - Luokittelu ja raportti'!$E$36,'1 - Luokittelu ja raportti'!$C$36,""))),"")</f>
        <v/>
      </c>
      <c r="G57" s="34"/>
    </row>
    <row r="58" spans="1:7" x14ac:dyDescent="0.3">
      <c r="A58" s="2" t="str">
        <f>IF(ISNA(MATCH(ROW()-1,'4 - Osatekijät'!$A$4:$A$104,0)),"",INDEX('4 - Osatekijät'!$B$4:$B$104,MATCH(ROW()-1,'4 - Osatekijät'!$A$4:$A$104,0)))</f>
        <v/>
      </c>
      <c r="B58" s="47" t="str">
        <f>IF(ISNA(MATCH(ROW()-1,'4 - Osatekijät'!$A$4:$A$104,0)),"",INDEX('4 - Osatekijät'!$C$4:$C$104,MATCH(ROW()-1,'4 - Osatekijät'!$A$4:$A$104,0)))</f>
        <v/>
      </c>
      <c r="C58" s="33" t="str">
        <f>IF(ISNA(MATCH(ROW()-1,'4 - Osatekijät'!$A$4:$A$104,0)),"",INDEX('4 - Osatekijät'!$E$4:$E$104,MATCH(ROW()-1,'4 - Osatekijät'!$A$4:$A$104,0)))</f>
        <v/>
      </c>
      <c r="D58" s="33" t="str">
        <f>IF(ISNA(MATCH(ROW()-1,'4 - Osatekijät'!$A$4:$A$104,0)),"",INDEX('4 - Osatekijät'!$F$4:$F$104,MATCH(ROW()-1,'4 - Osatekijät'!$A$4:$A$104,0)))</f>
        <v/>
      </c>
      <c r="E58" s="23" t="str">
        <f>IF(ISNA(MATCH(ROW()-1,'4 - Osatekijät'!$A$4:$A$104,0)),"",INDEX('4 - Osatekijät'!$AE$4:$AE$104,MATCH(ROW()-1,'4 - Osatekijät'!$A$4:$A$24,0)))</f>
        <v/>
      </c>
      <c r="F58" s="3" t="str">
        <f>IF(ISNUMBER(E58),IF(E58&gt;'1 - Luokittelu ja raportti'!$E$27,'1 - Luokittelu ja raportti'!$C$27,IF(E58&gt;'1 - Luokittelu ja raportti'!$E$31,'1 - Luokittelu ja raportti'!$C$31,IF(E58&gt;'1 - Luokittelu ja raportti'!$E$36,'1 - Luokittelu ja raportti'!$C$36,""))),"")</f>
        <v/>
      </c>
      <c r="G58" s="34"/>
    </row>
    <row r="59" spans="1:7" x14ac:dyDescent="0.3">
      <c r="A59" s="2" t="str">
        <f>IF(ISNA(MATCH(ROW()-1,'4 - Osatekijät'!$A$4:$A$104,0)),"",INDEX('4 - Osatekijät'!$B$4:$B$104,MATCH(ROW()-1,'4 - Osatekijät'!$A$4:$A$104,0)))</f>
        <v/>
      </c>
      <c r="B59" s="47" t="str">
        <f>IF(ISNA(MATCH(ROW()-1,'4 - Osatekijät'!$A$4:$A$104,0)),"",INDEX('4 - Osatekijät'!$C$4:$C$104,MATCH(ROW()-1,'4 - Osatekijät'!$A$4:$A$104,0)))</f>
        <v/>
      </c>
      <c r="C59" s="33" t="str">
        <f>IF(ISNA(MATCH(ROW()-1,'4 - Osatekijät'!$A$4:$A$104,0)),"",INDEX('4 - Osatekijät'!$E$4:$E$104,MATCH(ROW()-1,'4 - Osatekijät'!$A$4:$A$104,0)))</f>
        <v/>
      </c>
      <c r="D59" s="33" t="str">
        <f>IF(ISNA(MATCH(ROW()-1,'4 - Osatekijät'!$A$4:$A$104,0)),"",INDEX('4 - Osatekijät'!$F$4:$F$104,MATCH(ROW()-1,'4 - Osatekijät'!$A$4:$A$104,0)))</f>
        <v/>
      </c>
      <c r="E59" s="23" t="str">
        <f>IF(ISNA(MATCH(ROW()-1,'4 - Osatekijät'!$A$4:$A$104,0)),"",INDEX('4 - Osatekijät'!$AE$4:$AE$104,MATCH(ROW()-1,'4 - Osatekijät'!$A$4:$A$24,0)))</f>
        <v/>
      </c>
      <c r="F59" s="3" t="str">
        <f>IF(ISNUMBER(E59),IF(E59&gt;'1 - Luokittelu ja raportti'!$E$27,'1 - Luokittelu ja raportti'!$C$27,IF(E59&gt;'1 - Luokittelu ja raportti'!$E$31,'1 - Luokittelu ja raportti'!$C$31,IF(E59&gt;'1 - Luokittelu ja raportti'!$E$36,'1 - Luokittelu ja raportti'!$C$36,""))),"")</f>
        <v/>
      </c>
      <c r="G59" s="34"/>
    </row>
    <row r="60" spans="1:7" x14ac:dyDescent="0.3">
      <c r="A60" s="2" t="str">
        <f>IF(ISNA(MATCH(ROW()-1,'4 - Osatekijät'!$A$4:$A$104,0)),"",INDEX('4 - Osatekijät'!$B$4:$B$104,MATCH(ROW()-1,'4 - Osatekijät'!$A$4:$A$104,0)))</f>
        <v/>
      </c>
      <c r="B60" s="47" t="str">
        <f>IF(ISNA(MATCH(ROW()-1,'4 - Osatekijät'!$A$4:$A$104,0)),"",INDEX('4 - Osatekijät'!$C$4:$C$104,MATCH(ROW()-1,'4 - Osatekijät'!$A$4:$A$104,0)))</f>
        <v/>
      </c>
      <c r="C60" s="33" t="str">
        <f>IF(ISNA(MATCH(ROW()-1,'4 - Osatekijät'!$A$4:$A$104,0)),"",INDEX('4 - Osatekijät'!$E$4:$E$104,MATCH(ROW()-1,'4 - Osatekijät'!$A$4:$A$104,0)))</f>
        <v/>
      </c>
      <c r="D60" s="33" t="str">
        <f>IF(ISNA(MATCH(ROW()-1,'4 - Osatekijät'!$A$4:$A$104,0)),"",INDEX('4 - Osatekijät'!$F$4:$F$104,MATCH(ROW()-1,'4 - Osatekijät'!$A$4:$A$104,0)))</f>
        <v/>
      </c>
      <c r="E60" s="23" t="str">
        <f>IF(ISNA(MATCH(ROW()-1,'4 - Osatekijät'!$A$4:$A$104,0)),"",INDEX('4 - Osatekijät'!$AE$4:$AE$104,MATCH(ROW()-1,'4 - Osatekijät'!$A$4:$A$24,0)))</f>
        <v/>
      </c>
      <c r="F60" s="3" t="str">
        <f>IF(ISNUMBER(E60),IF(E60&gt;'1 - Luokittelu ja raportti'!$E$27,'1 - Luokittelu ja raportti'!$C$27,IF(E60&gt;'1 - Luokittelu ja raportti'!$E$31,'1 - Luokittelu ja raportti'!$C$31,IF(E60&gt;'1 - Luokittelu ja raportti'!$E$36,'1 - Luokittelu ja raportti'!$C$36,""))),"")</f>
        <v/>
      </c>
      <c r="G60" s="34"/>
    </row>
    <row r="61" spans="1:7" x14ac:dyDescent="0.3">
      <c r="A61" s="2" t="str">
        <f>IF(ISNA(MATCH(ROW()-1,'4 - Osatekijät'!$A$4:$A$104,0)),"",INDEX('4 - Osatekijät'!$B$4:$B$104,MATCH(ROW()-1,'4 - Osatekijät'!$A$4:$A$104,0)))</f>
        <v/>
      </c>
      <c r="B61" s="47" t="str">
        <f>IF(ISNA(MATCH(ROW()-1,'4 - Osatekijät'!$A$4:$A$104,0)),"",INDEX('4 - Osatekijät'!$C$4:$C$104,MATCH(ROW()-1,'4 - Osatekijät'!$A$4:$A$104,0)))</f>
        <v/>
      </c>
      <c r="C61" s="33" t="str">
        <f>IF(ISNA(MATCH(ROW()-1,'4 - Osatekijät'!$A$4:$A$104,0)),"",INDEX('4 - Osatekijät'!$E$4:$E$104,MATCH(ROW()-1,'4 - Osatekijät'!$A$4:$A$104,0)))</f>
        <v/>
      </c>
      <c r="D61" s="33" t="str">
        <f>IF(ISNA(MATCH(ROW()-1,'4 - Osatekijät'!$A$4:$A$104,0)),"",INDEX('4 - Osatekijät'!$F$4:$F$104,MATCH(ROW()-1,'4 - Osatekijät'!$A$4:$A$104,0)))</f>
        <v/>
      </c>
      <c r="E61" s="23" t="str">
        <f>IF(ISNA(MATCH(ROW()-1,'4 - Osatekijät'!$A$4:$A$104,0)),"",INDEX('4 - Osatekijät'!$AE$4:$AE$104,MATCH(ROW()-1,'4 - Osatekijät'!$A$4:$A$24,0)))</f>
        <v/>
      </c>
      <c r="F61" s="3" t="str">
        <f>IF(ISNUMBER(E61),IF(E61&gt;'1 - Luokittelu ja raportti'!$E$27,'1 - Luokittelu ja raportti'!$C$27,IF(E61&gt;'1 - Luokittelu ja raportti'!$E$31,'1 - Luokittelu ja raportti'!$C$31,IF(E61&gt;'1 - Luokittelu ja raportti'!$E$36,'1 - Luokittelu ja raportti'!$C$36,""))),"")</f>
        <v/>
      </c>
      <c r="G61" s="34"/>
    </row>
    <row r="62" spans="1:7" x14ac:dyDescent="0.3">
      <c r="A62" s="2" t="str">
        <f>IF(ISNA(MATCH(ROW()-1,'4 - Osatekijät'!$A$4:$A$104,0)),"",INDEX('4 - Osatekijät'!$B$4:$B$104,MATCH(ROW()-1,'4 - Osatekijät'!$A$4:$A$104,0)))</f>
        <v/>
      </c>
      <c r="B62" s="47" t="str">
        <f>IF(ISNA(MATCH(ROW()-1,'4 - Osatekijät'!$A$4:$A$104,0)),"",INDEX('4 - Osatekijät'!$C$4:$C$104,MATCH(ROW()-1,'4 - Osatekijät'!$A$4:$A$104,0)))</f>
        <v/>
      </c>
      <c r="C62" s="33" t="str">
        <f>IF(ISNA(MATCH(ROW()-1,'4 - Osatekijät'!$A$4:$A$104,0)),"",INDEX('4 - Osatekijät'!$E$4:$E$104,MATCH(ROW()-1,'4 - Osatekijät'!$A$4:$A$104,0)))</f>
        <v/>
      </c>
      <c r="D62" s="33" t="str">
        <f>IF(ISNA(MATCH(ROW()-1,'4 - Osatekijät'!$A$4:$A$104,0)),"",INDEX('4 - Osatekijät'!$F$4:$F$104,MATCH(ROW()-1,'4 - Osatekijät'!$A$4:$A$104,0)))</f>
        <v/>
      </c>
      <c r="E62" s="23" t="str">
        <f>IF(ISNA(MATCH(ROW()-1,'4 - Osatekijät'!$A$4:$A$104,0)),"",INDEX('4 - Osatekijät'!$AE$4:$AE$104,MATCH(ROW()-1,'4 - Osatekijät'!$A$4:$A$24,0)))</f>
        <v/>
      </c>
      <c r="F62" s="3" t="str">
        <f>IF(ISNUMBER(E62),IF(E62&gt;'1 - Luokittelu ja raportti'!$E$27,'1 - Luokittelu ja raportti'!$C$27,IF(E62&gt;'1 - Luokittelu ja raportti'!$E$31,'1 - Luokittelu ja raportti'!$C$31,IF(E62&gt;'1 - Luokittelu ja raportti'!$E$36,'1 - Luokittelu ja raportti'!$C$36,""))),"")</f>
        <v/>
      </c>
      <c r="G62" s="34"/>
    </row>
    <row r="63" spans="1:7" x14ac:dyDescent="0.3">
      <c r="A63" s="2" t="str">
        <f>IF(ISNA(MATCH(ROW()-1,'4 - Osatekijät'!$A$4:$A$104,0)),"",INDEX('4 - Osatekijät'!$B$4:$B$104,MATCH(ROW()-1,'4 - Osatekijät'!$A$4:$A$104,0)))</f>
        <v/>
      </c>
      <c r="B63" s="47" t="str">
        <f>IF(ISNA(MATCH(ROW()-1,'4 - Osatekijät'!$A$4:$A$104,0)),"",INDEX('4 - Osatekijät'!$C$4:$C$104,MATCH(ROW()-1,'4 - Osatekijät'!$A$4:$A$104,0)))</f>
        <v/>
      </c>
      <c r="C63" s="33" t="str">
        <f>IF(ISNA(MATCH(ROW()-1,'4 - Osatekijät'!$A$4:$A$104,0)),"",INDEX('4 - Osatekijät'!$E$4:$E$104,MATCH(ROW()-1,'4 - Osatekijät'!$A$4:$A$104,0)))</f>
        <v/>
      </c>
      <c r="D63" s="33" t="str">
        <f>IF(ISNA(MATCH(ROW()-1,'4 - Osatekijät'!$A$4:$A$104,0)),"",INDEX('4 - Osatekijät'!$F$4:$F$104,MATCH(ROW()-1,'4 - Osatekijät'!$A$4:$A$104,0)))</f>
        <v/>
      </c>
      <c r="E63" s="23" t="str">
        <f>IF(ISNA(MATCH(ROW()-1,'4 - Osatekijät'!$A$4:$A$104,0)),"",INDEX('4 - Osatekijät'!$AE$4:$AE$104,MATCH(ROW()-1,'4 - Osatekijät'!$A$4:$A$24,0)))</f>
        <v/>
      </c>
      <c r="F63" s="3" t="str">
        <f>IF(ISNUMBER(E63),IF(E63&gt;'1 - Luokittelu ja raportti'!$E$27,'1 - Luokittelu ja raportti'!$C$27,IF(E63&gt;'1 - Luokittelu ja raportti'!$E$31,'1 - Luokittelu ja raportti'!$C$31,IF(E63&gt;'1 - Luokittelu ja raportti'!$E$36,'1 - Luokittelu ja raportti'!$C$36,""))),"")</f>
        <v/>
      </c>
      <c r="G63" s="34"/>
    </row>
    <row r="64" spans="1:7" x14ac:dyDescent="0.3">
      <c r="A64" s="2" t="str">
        <f>IF(ISNA(MATCH(ROW()-1,'4 - Osatekijät'!$A$4:$A$104,0)),"",INDEX('4 - Osatekijät'!$B$4:$B$104,MATCH(ROW()-1,'4 - Osatekijät'!$A$4:$A$104,0)))</f>
        <v/>
      </c>
      <c r="B64" s="47" t="str">
        <f>IF(ISNA(MATCH(ROW()-1,'4 - Osatekijät'!$A$4:$A$104,0)),"",INDEX('4 - Osatekijät'!$C$4:$C$104,MATCH(ROW()-1,'4 - Osatekijät'!$A$4:$A$104,0)))</f>
        <v/>
      </c>
      <c r="C64" s="33" t="str">
        <f>IF(ISNA(MATCH(ROW()-1,'4 - Osatekijät'!$A$4:$A$104,0)),"",INDEX('4 - Osatekijät'!$E$4:$E$104,MATCH(ROW()-1,'4 - Osatekijät'!$A$4:$A$104,0)))</f>
        <v/>
      </c>
      <c r="D64" s="33" t="str">
        <f>IF(ISNA(MATCH(ROW()-1,'4 - Osatekijät'!$A$4:$A$104,0)),"",INDEX('4 - Osatekijät'!$F$4:$F$104,MATCH(ROW()-1,'4 - Osatekijät'!$A$4:$A$104,0)))</f>
        <v/>
      </c>
      <c r="E64" s="23" t="str">
        <f>IF(ISNA(MATCH(ROW()-1,'4 - Osatekijät'!$A$4:$A$104,0)),"",INDEX('4 - Osatekijät'!$AE$4:$AE$104,MATCH(ROW()-1,'4 - Osatekijät'!$A$4:$A$24,0)))</f>
        <v/>
      </c>
      <c r="F64" s="3" t="str">
        <f>IF(ISNUMBER(E64),IF(E64&gt;'1 - Luokittelu ja raportti'!$E$27,'1 - Luokittelu ja raportti'!$C$27,IF(E64&gt;'1 - Luokittelu ja raportti'!$E$31,'1 - Luokittelu ja raportti'!$C$31,IF(E64&gt;'1 - Luokittelu ja raportti'!$E$36,'1 - Luokittelu ja raportti'!$C$36,""))),"")</f>
        <v/>
      </c>
      <c r="G64" s="34"/>
    </row>
    <row r="65" spans="1:7" x14ac:dyDescent="0.3">
      <c r="A65" s="2" t="str">
        <f>IF(ISNA(MATCH(ROW()-1,'4 - Osatekijät'!$A$4:$A$104,0)),"",INDEX('4 - Osatekijät'!$B$4:$B$104,MATCH(ROW()-1,'4 - Osatekijät'!$A$4:$A$104,0)))</f>
        <v/>
      </c>
      <c r="B65" s="47" t="str">
        <f>IF(ISNA(MATCH(ROW()-1,'4 - Osatekijät'!$A$4:$A$104,0)),"",INDEX('4 - Osatekijät'!$C$4:$C$104,MATCH(ROW()-1,'4 - Osatekijät'!$A$4:$A$104,0)))</f>
        <v/>
      </c>
      <c r="C65" s="33" t="str">
        <f>IF(ISNA(MATCH(ROW()-1,'4 - Osatekijät'!$A$4:$A$104,0)),"",INDEX('4 - Osatekijät'!$E$4:$E$104,MATCH(ROW()-1,'4 - Osatekijät'!$A$4:$A$104,0)))</f>
        <v/>
      </c>
      <c r="D65" s="33" t="str">
        <f>IF(ISNA(MATCH(ROW()-1,'4 - Osatekijät'!$A$4:$A$104,0)),"",INDEX('4 - Osatekijät'!$F$4:$F$104,MATCH(ROW()-1,'4 - Osatekijät'!$A$4:$A$104,0)))</f>
        <v/>
      </c>
      <c r="E65" s="23" t="str">
        <f>IF(ISNA(MATCH(ROW()-1,'4 - Osatekijät'!$A$4:$A$104,0)),"",INDEX('4 - Osatekijät'!$AE$4:$AE$104,MATCH(ROW()-1,'4 - Osatekijät'!$A$4:$A$24,0)))</f>
        <v/>
      </c>
      <c r="F65" s="3" t="str">
        <f>IF(ISNUMBER(E65),IF(E65&gt;'1 - Luokittelu ja raportti'!$E$27,'1 - Luokittelu ja raportti'!$C$27,IF(E65&gt;'1 - Luokittelu ja raportti'!$E$31,'1 - Luokittelu ja raportti'!$C$31,IF(E65&gt;'1 - Luokittelu ja raportti'!$E$36,'1 - Luokittelu ja raportti'!$C$36,""))),"")</f>
        <v/>
      </c>
      <c r="G65" s="34"/>
    </row>
    <row r="66" spans="1:7" x14ac:dyDescent="0.3">
      <c r="A66" s="2" t="str">
        <f>IF(ISNA(MATCH(ROW()-1,'4 - Osatekijät'!$A$4:$A$104,0)),"",INDEX('4 - Osatekijät'!$B$4:$B$104,MATCH(ROW()-1,'4 - Osatekijät'!$A$4:$A$104,0)))</f>
        <v/>
      </c>
      <c r="B66" s="47" t="str">
        <f>IF(ISNA(MATCH(ROW()-1,'4 - Osatekijät'!$A$4:$A$104,0)),"",INDEX('4 - Osatekijät'!$C$4:$C$104,MATCH(ROW()-1,'4 - Osatekijät'!$A$4:$A$104,0)))</f>
        <v/>
      </c>
      <c r="C66" s="33" t="str">
        <f>IF(ISNA(MATCH(ROW()-1,'4 - Osatekijät'!$A$4:$A$104,0)),"",INDEX('4 - Osatekijät'!$E$4:$E$104,MATCH(ROW()-1,'4 - Osatekijät'!$A$4:$A$104,0)))</f>
        <v/>
      </c>
      <c r="D66" s="33" t="str">
        <f>IF(ISNA(MATCH(ROW()-1,'4 - Osatekijät'!$A$4:$A$104,0)),"",INDEX('4 - Osatekijät'!$F$4:$F$104,MATCH(ROW()-1,'4 - Osatekijät'!$A$4:$A$104,0)))</f>
        <v/>
      </c>
      <c r="E66" s="23" t="str">
        <f>IF(ISNA(MATCH(ROW()-1,'4 - Osatekijät'!$A$4:$A$104,0)),"",INDEX('4 - Osatekijät'!$AE$4:$AE$104,MATCH(ROW()-1,'4 - Osatekijät'!$A$4:$A$24,0)))</f>
        <v/>
      </c>
      <c r="F66" s="3" t="str">
        <f>IF(ISNUMBER(E66),IF(E66&gt;'1 - Luokittelu ja raportti'!$E$27,'1 - Luokittelu ja raportti'!$C$27,IF(E66&gt;'1 - Luokittelu ja raportti'!$E$31,'1 - Luokittelu ja raportti'!$C$31,IF(E66&gt;'1 - Luokittelu ja raportti'!$E$36,'1 - Luokittelu ja raportti'!$C$36,""))),"")</f>
        <v/>
      </c>
      <c r="G66" s="34"/>
    </row>
    <row r="67" spans="1:7" x14ac:dyDescent="0.3">
      <c r="A67" s="2" t="str">
        <f>IF(ISNA(MATCH(ROW()-1,'4 - Osatekijät'!$A$4:$A$104,0)),"",INDEX('4 - Osatekijät'!$B$4:$B$104,MATCH(ROW()-1,'4 - Osatekijät'!$A$4:$A$104,0)))</f>
        <v/>
      </c>
      <c r="B67" s="47" t="str">
        <f>IF(ISNA(MATCH(ROW()-1,'4 - Osatekijät'!$A$4:$A$104,0)),"",INDEX('4 - Osatekijät'!$C$4:$C$104,MATCH(ROW()-1,'4 - Osatekijät'!$A$4:$A$104,0)))</f>
        <v/>
      </c>
      <c r="C67" s="33" t="str">
        <f>IF(ISNA(MATCH(ROW()-1,'4 - Osatekijät'!$A$4:$A$104,0)),"",INDEX('4 - Osatekijät'!$E$4:$E$104,MATCH(ROW()-1,'4 - Osatekijät'!$A$4:$A$104,0)))</f>
        <v/>
      </c>
      <c r="D67" s="33" t="str">
        <f>IF(ISNA(MATCH(ROW()-1,'4 - Osatekijät'!$A$4:$A$104,0)),"",INDEX('4 - Osatekijät'!$F$4:$F$104,MATCH(ROW()-1,'4 - Osatekijät'!$A$4:$A$104,0)))</f>
        <v/>
      </c>
      <c r="E67" s="23" t="str">
        <f>IF(ISNA(MATCH(ROW()-1,'4 - Osatekijät'!$A$4:$A$104,0)),"",INDEX('4 - Osatekijät'!$AE$4:$AE$104,MATCH(ROW()-1,'4 - Osatekijät'!$A$4:$A$24,0)))</f>
        <v/>
      </c>
      <c r="F67" s="3" t="str">
        <f>IF(ISNUMBER(E67),IF(E67&gt;'1 - Luokittelu ja raportti'!$E$27,'1 - Luokittelu ja raportti'!$C$27,IF(E67&gt;'1 - Luokittelu ja raportti'!$E$31,'1 - Luokittelu ja raportti'!$C$31,IF(E67&gt;'1 - Luokittelu ja raportti'!$E$36,'1 - Luokittelu ja raportti'!$C$36,""))),"")</f>
        <v/>
      </c>
      <c r="G67" s="34"/>
    </row>
    <row r="68" spans="1:7" x14ac:dyDescent="0.3">
      <c r="A68" s="2" t="str">
        <f>IF(ISNA(MATCH(ROW()-1,'4 - Osatekijät'!$A$4:$A$104,0)),"",INDEX('4 - Osatekijät'!$B$4:$B$104,MATCH(ROW()-1,'4 - Osatekijät'!$A$4:$A$104,0)))</f>
        <v/>
      </c>
      <c r="B68" s="47" t="str">
        <f>IF(ISNA(MATCH(ROW()-1,'4 - Osatekijät'!$A$4:$A$104,0)),"",INDEX('4 - Osatekijät'!$C$4:$C$104,MATCH(ROW()-1,'4 - Osatekijät'!$A$4:$A$104,0)))</f>
        <v/>
      </c>
      <c r="C68" s="33" t="str">
        <f>IF(ISNA(MATCH(ROW()-1,'4 - Osatekijät'!$A$4:$A$104,0)),"",INDEX('4 - Osatekijät'!$E$4:$E$104,MATCH(ROW()-1,'4 - Osatekijät'!$A$4:$A$104,0)))</f>
        <v/>
      </c>
      <c r="D68" s="33" t="str">
        <f>IF(ISNA(MATCH(ROW()-1,'4 - Osatekijät'!$A$4:$A$104,0)),"",INDEX('4 - Osatekijät'!$F$4:$F$104,MATCH(ROW()-1,'4 - Osatekijät'!$A$4:$A$104,0)))</f>
        <v/>
      </c>
      <c r="E68" s="23" t="str">
        <f>IF(ISNA(MATCH(ROW()-1,'4 - Osatekijät'!$A$4:$A$104,0)),"",INDEX('4 - Osatekijät'!$AE$4:$AE$104,MATCH(ROW()-1,'4 - Osatekijät'!$A$4:$A$24,0)))</f>
        <v/>
      </c>
      <c r="F68" s="3" t="str">
        <f>IF(ISNUMBER(E68),IF(E68&gt;'1 - Luokittelu ja raportti'!$E$27,'1 - Luokittelu ja raportti'!$C$27,IF(E68&gt;'1 - Luokittelu ja raportti'!$E$31,'1 - Luokittelu ja raportti'!$C$31,IF(E68&gt;'1 - Luokittelu ja raportti'!$E$36,'1 - Luokittelu ja raportti'!$C$36,""))),"")</f>
        <v/>
      </c>
      <c r="G68" s="34"/>
    </row>
    <row r="69" spans="1:7" x14ac:dyDescent="0.3">
      <c r="A69" s="2" t="str">
        <f>IF(ISNA(MATCH(ROW()-1,'4 - Osatekijät'!$A$4:$A$104,0)),"",INDEX('4 - Osatekijät'!$B$4:$B$104,MATCH(ROW()-1,'4 - Osatekijät'!$A$4:$A$104,0)))</f>
        <v/>
      </c>
      <c r="B69" s="47" t="str">
        <f>IF(ISNA(MATCH(ROW()-1,'4 - Osatekijät'!$A$4:$A$104,0)),"",INDEX('4 - Osatekijät'!$C$4:$C$104,MATCH(ROW()-1,'4 - Osatekijät'!$A$4:$A$104,0)))</f>
        <v/>
      </c>
      <c r="C69" s="33" t="str">
        <f>IF(ISNA(MATCH(ROW()-1,'4 - Osatekijät'!$A$4:$A$104,0)),"",INDEX('4 - Osatekijät'!$E$4:$E$104,MATCH(ROW()-1,'4 - Osatekijät'!$A$4:$A$104,0)))</f>
        <v/>
      </c>
      <c r="D69" s="33" t="str">
        <f>IF(ISNA(MATCH(ROW()-1,'4 - Osatekijät'!$A$4:$A$104,0)),"",INDEX('4 - Osatekijät'!$F$4:$F$104,MATCH(ROW()-1,'4 - Osatekijät'!$A$4:$A$104,0)))</f>
        <v/>
      </c>
      <c r="E69" s="23" t="str">
        <f>IF(ISNA(MATCH(ROW()-1,'4 - Osatekijät'!$A$4:$A$104,0)),"",INDEX('4 - Osatekijät'!$AE$4:$AE$104,MATCH(ROW()-1,'4 - Osatekijät'!$A$4:$A$24,0)))</f>
        <v/>
      </c>
      <c r="F69" s="3" t="str">
        <f>IF(ISNUMBER(E69),IF(E69&gt;'1 - Luokittelu ja raportti'!$E$27,'1 - Luokittelu ja raportti'!$C$27,IF(E69&gt;'1 - Luokittelu ja raportti'!$E$31,'1 - Luokittelu ja raportti'!$C$31,IF(E69&gt;'1 - Luokittelu ja raportti'!$E$36,'1 - Luokittelu ja raportti'!$C$36,""))),"")</f>
        <v/>
      </c>
      <c r="G69" s="34"/>
    </row>
    <row r="70" spans="1:7" x14ac:dyDescent="0.3">
      <c r="A70" s="2" t="str">
        <f>IF(ISNA(MATCH(ROW()-1,'4 - Osatekijät'!$A$4:$A$104,0)),"",INDEX('4 - Osatekijät'!$B$4:$B$104,MATCH(ROW()-1,'4 - Osatekijät'!$A$4:$A$104,0)))</f>
        <v/>
      </c>
      <c r="B70" s="47" t="str">
        <f>IF(ISNA(MATCH(ROW()-1,'4 - Osatekijät'!$A$4:$A$104,0)),"",INDEX('4 - Osatekijät'!$C$4:$C$104,MATCH(ROW()-1,'4 - Osatekijät'!$A$4:$A$104,0)))</f>
        <v/>
      </c>
      <c r="C70" s="33" t="str">
        <f>IF(ISNA(MATCH(ROW()-1,'4 - Osatekijät'!$A$4:$A$104,0)),"",INDEX('4 - Osatekijät'!$E$4:$E$104,MATCH(ROW()-1,'4 - Osatekijät'!$A$4:$A$104,0)))</f>
        <v/>
      </c>
      <c r="D70" s="33" t="str">
        <f>IF(ISNA(MATCH(ROW()-1,'4 - Osatekijät'!$A$4:$A$104,0)),"",INDEX('4 - Osatekijät'!$F$4:$F$104,MATCH(ROW()-1,'4 - Osatekijät'!$A$4:$A$104,0)))</f>
        <v/>
      </c>
      <c r="E70" s="23" t="str">
        <f>IF(ISNA(MATCH(ROW()-1,'4 - Osatekijät'!$A$4:$A$104,0)),"",INDEX('4 - Osatekijät'!$AE$4:$AE$104,MATCH(ROW()-1,'4 - Osatekijät'!$A$4:$A$24,0)))</f>
        <v/>
      </c>
      <c r="F70" s="3" t="str">
        <f>IF(ISNUMBER(E70),IF(E70&gt;'1 - Luokittelu ja raportti'!$E$27,'1 - Luokittelu ja raportti'!$C$27,IF(E70&gt;'1 - Luokittelu ja raportti'!$E$31,'1 - Luokittelu ja raportti'!$C$31,IF(E70&gt;'1 - Luokittelu ja raportti'!$E$36,'1 - Luokittelu ja raportti'!$C$36,""))),"")</f>
        <v/>
      </c>
      <c r="G70" s="34"/>
    </row>
    <row r="71" spans="1:7" x14ac:dyDescent="0.3">
      <c r="A71" s="2" t="str">
        <f>IF(ISNA(MATCH(ROW()-1,'4 - Osatekijät'!$A$4:$A$104,0)),"",INDEX('4 - Osatekijät'!$B$4:$B$104,MATCH(ROW()-1,'4 - Osatekijät'!$A$4:$A$104,0)))</f>
        <v/>
      </c>
      <c r="B71" s="47" t="str">
        <f>IF(ISNA(MATCH(ROW()-1,'4 - Osatekijät'!$A$4:$A$104,0)),"",INDEX('4 - Osatekijät'!$C$4:$C$104,MATCH(ROW()-1,'4 - Osatekijät'!$A$4:$A$104,0)))</f>
        <v/>
      </c>
      <c r="C71" s="33" t="str">
        <f>IF(ISNA(MATCH(ROW()-1,'4 - Osatekijät'!$A$4:$A$104,0)),"",INDEX('4 - Osatekijät'!$E$4:$E$104,MATCH(ROW()-1,'4 - Osatekijät'!$A$4:$A$104,0)))</f>
        <v/>
      </c>
      <c r="D71" s="33" t="str">
        <f>IF(ISNA(MATCH(ROW()-1,'4 - Osatekijät'!$A$4:$A$104,0)),"",INDEX('4 - Osatekijät'!$F$4:$F$104,MATCH(ROW()-1,'4 - Osatekijät'!$A$4:$A$104,0)))</f>
        <v/>
      </c>
      <c r="E71" s="23" t="str">
        <f>IF(ISNA(MATCH(ROW()-1,'4 - Osatekijät'!$A$4:$A$104,0)),"",INDEX('4 - Osatekijät'!$AE$4:$AE$104,MATCH(ROW()-1,'4 - Osatekijät'!$A$4:$A$24,0)))</f>
        <v/>
      </c>
      <c r="F71" s="3" t="str">
        <f>IF(ISNUMBER(E71),IF(E71&gt;'1 - Luokittelu ja raportti'!$E$27,'1 - Luokittelu ja raportti'!$C$27,IF(E71&gt;'1 - Luokittelu ja raportti'!$E$31,'1 - Luokittelu ja raportti'!$C$31,IF(E71&gt;'1 - Luokittelu ja raportti'!$E$36,'1 - Luokittelu ja raportti'!$C$36,""))),"")</f>
        <v/>
      </c>
      <c r="G71" s="34"/>
    </row>
    <row r="72" spans="1:7" x14ac:dyDescent="0.3">
      <c r="A72" s="2" t="str">
        <f>IF(ISNA(MATCH(ROW()-1,'4 - Osatekijät'!$A$4:$A$104,0)),"",INDEX('4 - Osatekijät'!$B$4:$B$104,MATCH(ROW()-1,'4 - Osatekijät'!$A$4:$A$104,0)))</f>
        <v/>
      </c>
      <c r="B72" s="47" t="str">
        <f>IF(ISNA(MATCH(ROW()-1,'4 - Osatekijät'!$A$4:$A$104,0)),"",INDEX('4 - Osatekijät'!$C$4:$C$104,MATCH(ROW()-1,'4 - Osatekijät'!$A$4:$A$104,0)))</f>
        <v/>
      </c>
      <c r="C72" s="33" t="str">
        <f>IF(ISNA(MATCH(ROW()-1,'4 - Osatekijät'!$A$4:$A$104,0)),"",INDEX('4 - Osatekijät'!$E$4:$E$104,MATCH(ROW()-1,'4 - Osatekijät'!$A$4:$A$104,0)))</f>
        <v/>
      </c>
      <c r="D72" s="33" t="str">
        <f>IF(ISNA(MATCH(ROW()-1,'4 - Osatekijät'!$A$4:$A$104,0)),"",INDEX('4 - Osatekijät'!$F$4:$F$104,MATCH(ROW()-1,'4 - Osatekijät'!$A$4:$A$104,0)))</f>
        <v/>
      </c>
      <c r="E72" s="23" t="str">
        <f>IF(ISNA(MATCH(ROW()-1,'4 - Osatekijät'!$A$4:$A$104,0)),"",INDEX('4 - Osatekijät'!$AE$4:$AE$104,MATCH(ROW()-1,'4 - Osatekijät'!$A$4:$A$24,0)))</f>
        <v/>
      </c>
      <c r="F72" s="3" t="str">
        <f>IF(ISNUMBER(E72),IF(E72&gt;'1 - Luokittelu ja raportti'!$E$27,'1 - Luokittelu ja raportti'!$C$27,IF(E72&gt;'1 - Luokittelu ja raportti'!$E$31,'1 - Luokittelu ja raportti'!$C$31,IF(E72&gt;'1 - Luokittelu ja raportti'!$E$36,'1 - Luokittelu ja raportti'!$C$36,""))),"")</f>
        <v/>
      </c>
      <c r="G72" s="34"/>
    </row>
    <row r="73" spans="1:7" x14ac:dyDescent="0.3">
      <c r="A73" s="2" t="str">
        <f>IF(ISNA(MATCH(ROW()-1,'4 - Osatekijät'!$A$4:$A$104,0)),"",INDEX('4 - Osatekijät'!$B$4:$B$104,MATCH(ROW()-1,'4 - Osatekijät'!$A$4:$A$104,0)))</f>
        <v/>
      </c>
      <c r="B73" s="47" t="str">
        <f>IF(ISNA(MATCH(ROW()-1,'4 - Osatekijät'!$A$4:$A$104,0)),"",INDEX('4 - Osatekijät'!$C$4:$C$104,MATCH(ROW()-1,'4 - Osatekijät'!$A$4:$A$104,0)))</f>
        <v/>
      </c>
      <c r="C73" s="33" t="str">
        <f>IF(ISNA(MATCH(ROW()-1,'4 - Osatekijät'!$A$4:$A$104,0)),"",INDEX('4 - Osatekijät'!$E$4:$E$104,MATCH(ROW()-1,'4 - Osatekijät'!$A$4:$A$104,0)))</f>
        <v/>
      </c>
      <c r="D73" s="33" t="str">
        <f>IF(ISNA(MATCH(ROW()-1,'4 - Osatekijät'!$A$4:$A$104,0)),"",INDEX('4 - Osatekijät'!$F$4:$F$104,MATCH(ROW()-1,'4 - Osatekijät'!$A$4:$A$104,0)))</f>
        <v/>
      </c>
      <c r="E73" s="23" t="str">
        <f>IF(ISNA(MATCH(ROW()-1,'4 - Osatekijät'!$A$4:$A$104,0)),"",INDEX('4 - Osatekijät'!$AE$4:$AE$104,MATCH(ROW()-1,'4 - Osatekijät'!$A$4:$A$24,0)))</f>
        <v/>
      </c>
      <c r="F73" s="3" t="str">
        <f>IF(ISNUMBER(E73),IF(E73&gt;'1 - Luokittelu ja raportti'!$E$27,'1 - Luokittelu ja raportti'!$C$27,IF(E73&gt;'1 - Luokittelu ja raportti'!$E$31,'1 - Luokittelu ja raportti'!$C$31,IF(E73&gt;'1 - Luokittelu ja raportti'!$E$36,'1 - Luokittelu ja raportti'!$C$36,""))),"")</f>
        <v/>
      </c>
      <c r="G73" s="34"/>
    </row>
    <row r="74" spans="1:7" x14ac:dyDescent="0.3">
      <c r="A74" s="2" t="str">
        <f>IF(ISNA(MATCH(ROW()-1,'4 - Osatekijät'!$A$4:$A$104,0)),"",INDEX('4 - Osatekijät'!$B$4:$B$104,MATCH(ROW()-1,'4 - Osatekijät'!$A$4:$A$104,0)))</f>
        <v/>
      </c>
      <c r="B74" s="47" t="str">
        <f>IF(ISNA(MATCH(ROW()-1,'4 - Osatekijät'!$A$4:$A$104,0)),"",INDEX('4 - Osatekijät'!$C$4:$C$104,MATCH(ROW()-1,'4 - Osatekijät'!$A$4:$A$104,0)))</f>
        <v/>
      </c>
      <c r="C74" s="33" t="str">
        <f>IF(ISNA(MATCH(ROW()-1,'4 - Osatekijät'!$A$4:$A$104,0)),"",INDEX('4 - Osatekijät'!$E$4:$E$104,MATCH(ROW()-1,'4 - Osatekijät'!$A$4:$A$104,0)))</f>
        <v/>
      </c>
      <c r="D74" s="33" t="str">
        <f>IF(ISNA(MATCH(ROW()-1,'4 - Osatekijät'!$A$4:$A$104,0)),"",INDEX('4 - Osatekijät'!$F$4:$F$104,MATCH(ROW()-1,'4 - Osatekijät'!$A$4:$A$104,0)))</f>
        <v/>
      </c>
      <c r="E74" s="23" t="str">
        <f>IF(ISNA(MATCH(ROW()-1,'4 - Osatekijät'!$A$4:$A$104,0)),"",INDEX('4 - Osatekijät'!$AE$4:$AE$104,MATCH(ROW()-1,'4 - Osatekijät'!$A$4:$A$24,0)))</f>
        <v/>
      </c>
      <c r="F74" s="3" t="str">
        <f>IF(ISNUMBER(E74),IF(E74&gt;'1 - Luokittelu ja raportti'!$E$27,'1 - Luokittelu ja raportti'!$C$27,IF(E74&gt;'1 - Luokittelu ja raportti'!$E$31,'1 - Luokittelu ja raportti'!$C$31,IF(E74&gt;'1 - Luokittelu ja raportti'!$E$36,'1 - Luokittelu ja raportti'!$C$36,""))),"")</f>
        <v/>
      </c>
      <c r="G74" s="34"/>
    </row>
    <row r="75" spans="1:7" x14ac:dyDescent="0.3">
      <c r="A75" s="2" t="str">
        <f>IF(ISNA(MATCH(ROW()-1,'4 - Osatekijät'!$A$4:$A$104,0)),"",INDEX('4 - Osatekijät'!$B$4:$B$104,MATCH(ROW()-1,'4 - Osatekijät'!$A$4:$A$104,0)))</f>
        <v/>
      </c>
      <c r="B75" s="47" t="str">
        <f>IF(ISNA(MATCH(ROW()-1,'4 - Osatekijät'!$A$4:$A$104,0)),"",INDEX('4 - Osatekijät'!$C$4:$C$104,MATCH(ROW()-1,'4 - Osatekijät'!$A$4:$A$104,0)))</f>
        <v/>
      </c>
      <c r="C75" s="33" t="str">
        <f>IF(ISNA(MATCH(ROW()-1,'4 - Osatekijät'!$A$4:$A$104,0)),"",INDEX('4 - Osatekijät'!$E$4:$E$104,MATCH(ROW()-1,'4 - Osatekijät'!$A$4:$A$104,0)))</f>
        <v/>
      </c>
      <c r="D75" s="33" t="str">
        <f>IF(ISNA(MATCH(ROW()-1,'4 - Osatekijät'!$A$4:$A$104,0)),"",INDEX('4 - Osatekijät'!$F$4:$F$104,MATCH(ROW()-1,'4 - Osatekijät'!$A$4:$A$104,0)))</f>
        <v/>
      </c>
      <c r="E75" s="23" t="str">
        <f>IF(ISNA(MATCH(ROW()-1,'4 - Osatekijät'!$A$4:$A$104,0)),"",INDEX('4 - Osatekijät'!$AE$4:$AE$104,MATCH(ROW()-1,'4 - Osatekijät'!$A$4:$A$24,0)))</f>
        <v/>
      </c>
      <c r="F75" s="3" t="str">
        <f>IF(ISNUMBER(E75),IF(E75&gt;'1 - Luokittelu ja raportti'!$E$27,'1 - Luokittelu ja raportti'!$C$27,IF(E75&gt;'1 - Luokittelu ja raportti'!$E$31,'1 - Luokittelu ja raportti'!$C$31,IF(E75&gt;'1 - Luokittelu ja raportti'!$E$36,'1 - Luokittelu ja raportti'!$C$36,""))),"")</f>
        <v/>
      </c>
      <c r="G75" s="34"/>
    </row>
    <row r="76" spans="1:7" x14ac:dyDescent="0.3">
      <c r="A76" s="2" t="str">
        <f>IF(ISNA(MATCH(ROW()-1,'4 - Osatekijät'!$A$4:$A$104,0)),"",INDEX('4 - Osatekijät'!$B$4:$B$104,MATCH(ROW()-1,'4 - Osatekijät'!$A$4:$A$104,0)))</f>
        <v/>
      </c>
      <c r="B76" s="47" t="str">
        <f>IF(ISNA(MATCH(ROW()-1,'4 - Osatekijät'!$A$4:$A$104,0)),"",INDEX('4 - Osatekijät'!$C$4:$C$104,MATCH(ROW()-1,'4 - Osatekijät'!$A$4:$A$104,0)))</f>
        <v/>
      </c>
      <c r="C76" s="33" t="str">
        <f>IF(ISNA(MATCH(ROW()-1,'4 - Osatekijät'!$A$4:$A$104,0)),"",INDEX('4 - Osatekijät'!$E$4:$E$104,MATCH(ROW()-1,'4 - Osatekijät'!$A$4:$A$104,0)))</f>
        <v/>
      </c>
      <c r="D76" s="33" t="str">
        <f>IF(ISNA(MATCH(ROW()-1,'4 - Osatekijät'!$A$4:$A$104,0)),"",INDEX('4 - Osatekijät'!$F$4:$F$104,MATCH(ROW()-1,'4 - Osatekijät'!$A$4:$A$104,0)))</f>
        <v/>
      </c>
      <c r="E76" s="23" t="str">
        <f>IF(ISNA(MATCH(ROW()-1,'4 - Osatekijät'!$A$4:$A$104,0)),"",INDEX('4 - Osatekijät'!$AE$4:$AE$104,MATCH(ROW()-1,'4 - Osatekijät'!$A$4:$A$24,0)))</f>
        <v/>
      </c>
      <c r="F76" s="3" t="str">
        <f>IF(ISNUMBER(E76),IF(E76&gt;'1 - Luokittelu ja raportti'!$E$27,'1 - Luokittelu ja raportti'!$C$27,IF(E76&gt;'1 - Luokittelu ja raportti'!$E$31,'1 - Luokittelu ja raportti'!$C$31,IF(E76&gt;'1 - Luokittelu ja raportti'!$E$36,'1 - Luokittelu ja raportti'!$C$36,""))),"")</f>
        <v/>
      </c>
      <c r="G76" s="34"/>
    </row>
    <row r="77" spans="1:7" x14ac:dyDescent="0.3">
      <c r="A77" s="2" t="str">
        <f>IF(ISNA(MATCH(ROW()-1,'4 - Osatekijät'!$A$4:$A$104,0)),"",INDEX('4 - Osatekijät'!$B$4:$B$104,MATCH(ROW()-1,'4 - Osatekijät'!$A$4:$A$104,0)))</f>
        <v/>
      </c>
      <c r="B77" s="47" t="str">
        <f>IF(ISNA(MATCH(ROW()-1,'4 - Osatekijät'!$A$4:$A$104,0)),"",INDEX('4 - Osatekijät'!$C$4:$C$104,MATCH(ROW()-1,'4 - Osatekijät'!$A$4:$A$104,0)))</f>
        <v/>
      </c>
      <c r="C77" s="33" t="str">
        <f>IF(ISNA(MATCH(ROW()-1,'4 - Osatekijät'!$A$4:$A$104,0)),"",INDEX('4 - Osatekijät'!$E$4:$E$104,MATCH(ROW()-1,'4 - Osatekijät'!$A$4:$A$104,0)))</f>
        <v/>
      </c>
      <c r="D77" s="33" t="str">
        <f>IF(ISNA(MATCH(ROW()-1,'4 - Osatekijät'!$A$4:$A$104,0)),"",INDEX('4 - Osatekijät'!$F$4:$F$104,MATCH(ROW()-1,'4 - Osatekijät'!$A$4:$A$104,0)))</f>
        <v/>
      </c>
      <c r="E77" s="23" t="str">
        <f>IF(ISNA(MATCH(ROW()-1,'4 - Osatekijät'!$A$4:$A$104,0)),"",INDEX('4 - Osatekijät'!$AE$4:$AE$104,MATCH(ROW()-1,'4 - Osatekijät'!$A$4:$A$24,0)))</f>
        <v/>
      </c>
      <c r="F77" s="3" t="str">
        <f>IF(ISNUMBER(E77),IF(E77&gt;'1 - Luokittelu ja raportti'!$E$27,'1 - Luokittelu ja raportti'!$C$27,IF(E77&gt;'1 - Luokittelu ja raportti'!$E$31,'1 - Luokittelu ja raportti'!$C$31,IF(E77&gt;'1 - Luokittelu ja raportti'!$E$36,'1 - Luokittelu ja raportti'!$C$36,""))),"")</f>
        <v/>
      </c>
      <c r="G77" s="34"/>
    </row>
    <row r="78" spans="1:7" x14ac:dyDescent="0.3">
      <c r="A78" s="2" t="str">
        <f>IF(ISNA(MATCH(ROW()-1,'4 - Osatekijät'!$A$4:$A$104,0)),"",INDEX('4 - Osatekijät'!$B$4:$B$104,MATCH(ROW()-1,'4 - Osatekijät'!$A$4:$A$104,0)))</f>
        <v/>
      </c>
      <c r="B78" s="47" t="str">
        <f>IF(ISNA(MATCH(ROW()-1,'4 - Osatekijät'!$A$4:$A$104,0)),"",INDEX('4 - Osatekijät'!$C$4:$C$104,MATCH(ROW()-1,'4 - Osatekijät'!$A$4:$A$104,0)))</f>
        <v/>
      </c>
      <c r="C78" s="33" t="str">
        <f>IF(ISNA(MATCH(ROW()-1,'4 - Osatekijät'!$A$4:$A$104,0)),"",INDEX('4 - Osatekijät'!$E$4:$E$104,MATCH(ROW()-1,'4 - Osatekijät'!$A$4:$A$104,0)))</f>
        <v/>
      </c>
      <c r="D78" s="33" t="str">
        <f>IF(ISNA(MATCH(ROW()-1,'4 - Osatekijät'!$A$4:$A$104,0)),"",INDEX('4 - Osatekijät'!$F$4:$F$104,MATCH(ROW()-1,'4 - Osatekijät'!$A$4:$A$104,0)))</f>
        <v/>
      </c>
      <c r="E78" s="23" t="str">
        <f>IF(ISNA(MATCH(ROW()-1,'4 - Osatekijät'!$A$4:$A$104,0)),"",INDEX('4 - Osatekijät'!$AE$4:$AE$104,MATCH(ROW()-1,'4 - Osatekijät'!$A$4:$A$24,0)))</f>
        <v/>
      </c>
      <c r="F78" s="3" t="str">
        <f>IF(ISNUMBER(E78),IF(E78&gt;'1 - Luokittelu ja raportti'!$E$27,'1 - Luokittelu ja raportti'!$C$27,IF(E78&gt;'1 - Luokittelu ja raportti'!$E$31,'1 - Luokittelu ja raportti'!$C$31,IF(E78&gt;'1 - Luokittelu ja raportti'!$E$36,'1 - Luokittelu ja raportti'!$C$36,""))),"")</f>
        <v/>
      </c>
      <c r="G78" s="34"/>
    </row>
    <row r="79" spans="1:7" x14ac:dyDescent="0.3">
      <c r="A79" s="2" t="str">
        <f>IF(ISNA(MATCH(ROW()-1,'4 - Osatekijät'!$A$4:$A$104,0)),"",INDEX('4 - Osatekijät'!$B$4:$B$104,MATCH(ROW()-1,'4 - Osatekijät'!$A$4:$A$104,0)))</f>
        <v/>
      </c>
      <c r="B79" s="47" t="str">
        <f>IF(ISNA(MATCH(ROW()-1,'4 - Osatekijät'!$A$4:$A$104,0)),"",INDEX('4 - Osatekijät'!$C$4:$C$104,MATCH(ROW()-1,'4 - Osatekijät'!$A$4:$A$104,0)))</f>
        <v/>
      </c>
      <c r="C79" s="33" t="str">
        <f>IF(ISNA(MATCH(ROW()-1,'4 - Osatekijät'!$A$4:$A$104,0)),"",INDEX('4 - Osatekijät'!$E$4:$E$104,MATCH(ROW()-1,'4 - Osatekijät'!$A$4:$A$104,0)))</f>
        <v/>
      </c>
      <c r="D79" s="33" t="str">
        <f>IF(ISNA(MATCH(ROW()-1,'4 - Osatekijät'!$A$4:$A$104,0)),"",INDEX('4 - Osatekijät'!$F$4:$F$104,MATCH(ROW()-1,'4 - Osatekijät'!$A$4:$A$104,0)))</f>
        <v/>
      </c>
      <c r="E79" s="23" t="str">
        <f>IF(ISNA(MATCH(ROW()-1,'4 - Osatekijät'!$A$4:$A$104,0)),"",INDEX('4 - Osatekijät'!$AE$4:$AE$104,MATCH(ROW()-1,'4 - Osatekijät'!$A$4:$A$24,0)))</f>
        <v/>
      </c>
      <c r="F79" s="3" t="str">
        <f>IF(ISNUMBER(E79),IF(E79&gt;'1 - Luokittelu ja raportti'!$E$27,'1 - Luokittelu ja raportti'!$C$27,IF(E79&gt;'1 - Luokittelu ja raportti'!$E$31,'1 - Luokittelu ja raportti'!$C$31,IF(E79&gt;'1 - Luokittelu ja raportti'!$E$36,'1 - Luokittelu ja raportti'!$C$36,""))),"")</f>
        <v/>
      </c>
      <c r="G79" s="34"/>
    </row>
    <row r="80" spans="1:7" x14ac:dyDescent="0.3">
      <c r="A80" s="2" t="str">
        <f>IF(ISNA(MATCH(ROW()-1,'4 - Osatekijät'!$A$4:$A$104,0)),"",INDEX('4 - Osatekijät'!$B$4:$B$104,MATCH(ROW()-1,'4 - Osatekijät'!$A$4:$A$104,0)))</f>
        <v/>
      </c>
      <c r="B80" s="47" t="str">
        <f>IF(ISNA(MATCH(ROW()-1,'4 - Osatekijät'!$A$4:$A$104,0)),"",INDEX('4 - Osatekijät'!$C$4:$C$104,MATCH(ROW()-1,'4 - Osatekijät'!$A$4:$A$104,0)))</f>
        <v/>
      </c>
      <c r="C80" s="33" t="str">
        <f>IF(ISNA(MATCH(ROW()-1,'4 - Osatekijät'!$A$4:$A$104,0)),"",INDEX('4 - Osatekijät'!$E$4:$E$104,MATCH(ROW()-1,'4 - Osatekijät'!$A$4:$A$104,0)))</f>
        <v/>
      </c>
      <c r="D80" s="33" t="str">
        <f>IF(ISNA(MATCH(ROW()-1,'4 - Osatekijät'!$A$4:$A$104,0)),"",INDEX('4 - Osatekijät'!$F$4:$F$104,MATCH(ROW()-1,'4 - Osatekijät'!$A$4:$A$104,0)))</f>
        <v/>
      </c>
      <c r="E80" s="23" t="str">
        <f>IF(ISNA(MATCH(ROW()-1,'4 - Osatekijät'!$A$4:$A$104,0)),"",INDEX('4 - Osatekijät'!$AE$4:$AE$104,MATCH(ROW()-1,'4 - Osatekijät'!$A$4:$A$24,0)))</f>
        <v/>
      </c>
      <c r="F80" s="3" t="str">
        <f>IF(ISNUMBER(E80),IF(E80&gt;'1 - Luokittelu ja raportti'!$E$27,'1 - Luokittelu ja raportti'!$C$27,IF(E80&gt;'1 - Luokittelu ja raportti'!$E$31,'1 - Luokittelu ja raportti'!$C$31,IF(E80&gt;'1 - Luokittelu ja raportti'!$E$36,'1 - Luokittelu ja raportti'!$C$36,""))),"")</f>
        <v/>
      </c>
      <c r="G80" s="34"/>
    </row>
    <row r="81" spans="1:7" x14ac:dyDescent="0.3">
      <c r="A81" s="2" t="str">
        <f>IF(ISNA(MATCH(ROW()-1,'4 - Osatekijät'!$A$4:$A$104,0)),"",INDEX('4 - Osatekijät'!$B$4:$B$104,MATCH(ROW()-1,'4 - Osatekijät'!$A$4:$A$104,0)))</f>
        <v/>
      </c>
      <c r="B81" s="47" t="str">
        <f>IF(ISNA(MATCH(ROW()-1,'4 - Osatekijät'!$A$4:$A$104,0)),"",INDEX('4 - Osatekijät'!$C$4:$C$104,MATCH(ROW()-1,'4 - Osatekijät'!$A$4:$A$104,0)))</f>
        <v/>
      </c>
      <c r="C81" s="33" t="str">
        <f>IF(ISNA(MATCH(ROW()-1,'4 - Osatekijät'!$A$4:$A$104,0)),"",INDEX('4 - Osatekijät'!$E$4:$E$104,MATCH(ROW()-1,'4 - Osatekijät'!$A$4:$A$104,0)))</f>
        <v/>
      </c>
      <c r="D81" s="33" t="str">
        <f>IF(ISNA(MATCH(ROW()-1,'4 - Osatekijät'!$A$4:$A$104,0)),"",INDEX('4 - Osatekijät'!$F$4:$F$104,MATCH(ROW()-1,'4 - Osatekijät'!$A$4:$A$104,0)))</f>
        <v/>
      </c>
      <c r="E81" s="23" t="str">
        <f>IF(ISNA(MATCH(ROW()-1,'4 - Osatekijät'!$A$4:$A$104,0)),"",INDEX('4 - Osatekijät'!$AE$4:$AE$104,MATCH(ROW()-1,'4 - Osatekijät'!$A$4:$A$24,0)))</f>
        <v/>
      </c>
      <c r="F81" s="3" t="str">
        <f>IF(ISNUMBER(E81),IF(E81&gt;'1 - Luokittelu ja raportti'!$E$27,'1 - Luokittelu ja raportti'!$C$27,IF(E81&gt;'1 - Luokittelu ja raportti'!$E$31,'1 - Luokittelu ja raportti'!$C$31,IF(E81&gt;'1 - Luokittelu ja raportti'!$E$36,'1 - Luokittelu ja raportti'!$C$36,""))),"")</f>
        <v/>
      </c>
      <c r="G81" s="34"/>
    </row>
    <row r="82" spans="1:7" x14ac:dyDescent="0.3">
      <c r="A82" s="2" t="str">
        <f>IF(ISNA(MATCH(ROW()-1,'4 - Osatekijät'!$A$4:$A$104,0)),"",INDEX('4 - Osatekijät'!$B$4:$B$104,MATCH(ROW()-1,'4 - Osatekijät'!$A$4:$A$104,0)))</f>
        <v/>
      </c>
      <c r="B82" s="47" t="str">
        <f>IF(ISNA(MATCH(ROW()-1,'4 - Osatekijät'!$A$4:$A$104,0)),"",INDEX('4 - Osatekijät'!$C$4:$C$104,MATCH(ROW()-1,'4 - Osatekijät'!$A$4:$A$104,0)))</f>
        <v/>
      </c>
      <c r="C82" s="33" t="str">
        <f>IF(ISNA(MATCH(ROW()-1,'4 - Osatekijät'!$A$4:$A$104,0)),"",INDEX('4 - Osatekijät'!$E$4:$E$104,MATCH(ROW()-1,'4 - Osatekijät'!$A$4:$A$104,0)))</f>
        <v/>
      </c>
      <c r="D82" s="33" t="str">
        <f>IF(ISNA(MATCH(ROW()-1,'4 - Osatekijät'!$A$4:$A$104,0)),"",INDEX('4 - Osatekijät'!$F$4:$F$104,MATCH(ROW()-1,'4 - Osatekijät'!$A$4:$A$104,0)))</f>
        <v/>
      </c>
      <c r="E82" s="23" t="str">
        <f>IF(ISNA(MATCH(ROW()-1,'4 - Osatekijät'!$A$4:$A$104,0)),"",INDEX('4 - Osatekijät'!$AE$4:$AE$104,MATCH(ROW()-1,'4 - Osatekijät'!$A$4:$A$24,0)))</f>
        <v/>
      </c>
      <c r="F82" s="3" t="str">
        <f>IF(ISNUMBER(E82),IF(E82&gt;'1 - Luokittelu ja raportti'!$E$27,'1 - Luokittelu ja raportti'!$C$27,IF(E82&gt;'1 - Luokittelu ja raportti'!$E$31,'1 - Luokittelu ja raportti'!$C$31,IF(E82&gt;'1 - Luokittelu ja raportti'!$E$36,'1 - Luokittelu ja raportti'!$C$36,""))),"")</f>
        <v/>
      </c>
      <c r="G82" s="34"/>
    </row>
    <row r="83" spans="1:7" x14ac:dyDescent="0.3">
      <c r="A83" s="2" t="str">
        <f>IF(ISNA(MATCH(ROW()-1,'4 - Osatekijät'!$A$4:$A$104,0)),"",INDEX('4 - Osatekijät'!$B$4:$B$104,MATCH(ROW()-1,'4 - Osatekijät'!$A$4:$A$104,0)))</f>
        <v/>
      </c>
      <c r="B83" s="47" t="str">
        <f>IF(ISNA(MATCH(ROW()-1,'4 - Osatekijät'!$A$4:$A$104,0)),"",INDEX('4 - Osatekijät'!$C$4:$C$104,MATCH(ROW()-1,'4 - Osatekijät'!$A$4:$A$104,0)))</f>
        <v/>
      </c>
      <c r="C83" s="33" t="str">
        <f>IF(ISNA(MATCH(ROW()-1,'4 - Osatekijät'!$A$4:$A$104,0)),"",INDEX('4 - Osatekijät'!$E$4:$E$104,MATCH(ROW()-1,'4 - Osatekijät'!$A$4:$A$104,0)))</f>
        <v/>
      </c>
      <c r="D83" s="33" t="str">
        <f>IF(ISNA(MATCH(ROW()-1,'4 - Osatekijät'!$A$4:$A$104,0)),"",INDEX('4 - Osatekijät'!$F$4:$F$104,MATCH(ROW()-1,'4 - Osatekijät'!$A$4:$A$104,0)))</f>
        <v/>
      </c>
      <c r="E83" s="23" t="str">
        <f>IF(ISNA(MATCH(ROW()-1,'4 - Osatekijät'!$A$4:$A$104,0)),"",INDEX('4 - Osatekijät'!$AE$4:$AE$104,MATCH(ROW()-1,'4 - Osatekijät'!$A$4:$A$24,0)))</f>
        <v/>
      </c>
      <c r="F83" s="3" t="str">
        <f>IF(ISNUMBER(E83),IF(E83&gt;'1 - Luokittelu ja raportti'!$E$27,'1 - Luokittelu ja raportti'!$C$27,IF(E83&gt;'1 - Luokittelu ja raportti'!$E$31,'1 - Luokittelu ja raportti'!$C$31,IF(E83&gt;'1 - Luokittelu ja raportti'!$E$36,'1 - Luokittelu ja raportti'!$C$36,""))),"")</f>
        <v/>
      </c>
      <c r="G83" s="34"/>
    </row>
    <row r="84" spans="1:7" x14ac:dyDescent="0.3">
      <c r="A84" s="2" t="str">
        <f>IF(ISNA(MATCH(ROW()-1,'4 - Osatekijät'!$A$4:$A$104,0)),"",INDEX('4 - Osatekijät'!$B$4:$B$104,MATCH(ROW()-1,'4 - Osatekijät'!$A$4:$A$104,0)))</f>
        <v/>
      </c>
      <c r="B84" s="47" t="str">
        <f>IF(ISNA(MATCH(ROW()-1,'4 - Osatekijät'!$A$4:$A$104,0)),"",INDEX('4 - Osatekijät'!$C$4:$C$104,MATCH(ROW()-1,'4 - Osatekijät'!$A$4:$A$104,0)))</f>
        <v/>
      </c>
      <c r="C84" s="33" t="str">
        <f>IF(ISNA(MATCH(ROW()-1,'4 - Osatekijät'!$A$4:$A$104,0)),"",INDEX('4 - Osatekijät'!$E$4:$E$104,MATCH(ROW()-1,'4 - Osatekijät'!$A$4:$A$104,0)))</f>
        <v/>
      </c>
      <c r="D84" s="33" t="str">
        <f>IF(ISNA(MATCH(ROW()-1,'4 - Osatekijät'!$A$4:$A$104,0)),"",INDEX('4 - Osatekijät'!$F$4:$F$104,MATCH(ROW()-1,'4 - Osatekijät'!$A$4:$A$104,0)))</f>
        <v/>
      </c>
      <c r="E84" s="23" t="str">
        <f>IF(ISNA(MATCH(ROW()-1,'4 - Osatekijät'!$A$4:$A$104,0)),"",INDEX('4 - Osatekijät'!$AE$4:$AE$104,MATCH(ROW()-1,'4 - Osatekijät'!$A$4:$A$24,0)))</f>
        <v/>
      </c>
      <c r="F84" s="3" t="str">
        <f>IF(ISNUMBER(E84),IF(E84&gt;'1 - Luokittelu ja raportti'!$E$27,'1 - Luokittelu ja raportti'!$C$27,IF(E84&gt;'1 - Luokittelu ja raportti'!$E$31,'1 - Luokittelu ja raportti'!$C$31,IF(E84&gt;'1 - Luokittelu ja raportti'!$E$36,'1 - Luokittelu ja raportti'!$C$36,""))),"")</f>
        <v/>
      </c>
      <c r="G84" s="34"/>
    </row>
    <row r="85" spans="1:7" x14ac:dyDescent="0.3">
      <c r="A85" s="2" t="str">
        <f>IF(ISNA(MATCH(ROW()-1,'4 - Osatekijät'!$A$4:$A$104,0)),"",INDEX('4 - Osatekijät'!$B$4:$B$104,MATCH(ROW()-1,'4 - Osatekijät'!$A$4:$A$104,0)))</f>
        <v/>
      </c>
      <c r="B85" s="47" t="str">
        <f>IF(ISNA(MATCH(ROW()-1,'4 - Osatekijät'!$A$4:$A$104,0)),"",INDEX('4 - Osatekijät'!$C$4:$C$104,MATCH(ROW()-1,'4 - Osatekijät'!$A$4:$A$104,0)))</f>
        <v/>
      </c>
      <c r="C85" s="33" t="str">
        <f>IF(ISNA(MATCH(ROW()-1,'4 - Osatekijät'!$A$4:$A$104,0)),"",INDEX('4 - Osatekijät'!$E$4:$E$104,MATCH(ROW()-1,'4 - Osatekijät'!$A$4:$A$104,0)))</f>
        <v/>
      </c>
      <c r="D85" s="33" t="str">
        <f>IF(ISNA(MATCH(ROW()-1,'4 - Osatekijät'!$A$4:$A$104,0)),"",INDEX('4 - Osatekijät'!$F$4:$F$104,MATCH(ROW()-1,'4 - Osatekijät'!$A$4:$A$104,0)))</f>
        <v/>
      </c>
      <c r="E85" s="23" t="str">
        <f>IF(ISNA(MATCH(ROW()-1,'4 - Osatekijät'!$A$4:$A$104,0)),"",INDEX('4 - Osatekijät'!$AE$4:$AE$104,MATCH(ROW()-1,'4 - Osatekijät'!$A$4:$A$24,0)))</f>
        <v/>
      </c>
      <c r="F85" s="3" t="str">
        <f>IF(ISNUMBER(E85),IF(E85&gt;'1 - Luokittelu ja raportti'!$E$27,'1 - Luokittelu ja raportti'!$C$27,IF(E85&gt;'1 - Luokittelu ja raportti'!$E$31,'1 - Luokittelu ja raportti'!$C$31,IF(E85&gt;'1 - Luokittelu ja raportti'!$E$36,'1 - Luokittelu ja raportti'!$C$36,""))),"")</f>
        <v/>
      </c>
      <c r="G85" s="34"/>
    </row>
    <row r="86" spans="1:7" x14ac:dyDescent="0.3">
      <c r="A86" s="2" t="str">
        <f>IF(ISNA(MATCH(ROW()-1,'4 - Osatekijät'!$A$4:$A$104,0)),"",INDEX('4 - Osatekijät'!$B$4:$B$104,MATCH(ROW()-1,'4 - Osatekijät'!$A$4:$A$104,0)))</f>
        <v/>
      </c>
      <c r="B86" s="47" t="str">
        <f>IF(ISNA(MATCH(ROW()-1,'4 - Osatekijät'!$A$4:$A$104,0)),"",INDEX('4 - Osatekijät'!$C$4:$C$104,MATCH(ROW()-1,'4 - Osatekijät'!$A$4:$A$104,0)))</f>
        <v/>
      </c>
      <c r="C86" s="33" t="str">
        <f>IF(ISNA(MATCH(ROW()-1,'4 - Osatekijät'!$A$4:$A$104,0)),"",INDEX('4 - Osatekijät'!$E$4:$E$104,MATCH(ROW()-1,'4 - Osatekijät'!$A$4:$A$104,0)))</f>
        <v/>
      </c>
      <c r="D86" s="33" t="str">
        <f>IF(ISNA(MATCH(ROW()-1,'4 - Osatekijät'!$A$4:$A$104,0)),"",INDEX('4 - Osatekijät'!$F$4:$F$104,MATCH(ROW()-1,'4 - Osatekijät'!$A$4:$A$104,0)))</f>
        <v/>
      </c>
      <c r="E86" s="23" t="str">
        <f>IF(ISNA(MATCH(ROW()-1,'4 - Osatekijät'!$A$4:$A$104,0)),"",INDEX('4 - Osatekijät'!$AE$4:$AE$104,MATCH(ROW()-1,'4 - Osatekijät'!$A$4:$A$24,0)))</f>
        <v/>
      </c>
      <c r="F86" s="3" t="str">
        <f>IF(ISNUMBER(E86),IF(E86&gt;'1 - Luokittelu ja raportti'!$E$27,'1 - Luokittelu ja raportti'!$C$27,IF(E86&gt;'1 - Luokittelu ja raportti'!$E$31,'1 - Luokittelu ja raportti'!$C$31,IF(E86&gt;'1 - Luokittelu ja raportti'!$E$36,'1 - Luokittelu ja raportti'!$C$36,""))),"")</f>
        <v/>
      </c>
      <c r="G86" s="34"/>
    </row>
    <row r="87" spans="1:7" x14ac:dyDescent="0.3">
      <c r="A87" s="2" t="str">
        <f>IF(ISNA(MATCH(ROW()-1,'4 - Osatekijät'!$A$4:$A$104,0)),"",INDEX('4 - Osatekijät'!$B$4:$B$104,MATCH(ROW()-1,'4 - Osatekijät'!$A$4:$A$104,0)))</f>
        <v/>
      </c>
      <c r="B87" s="47" t="str">
        <f>IF(ISNA(MATCH(ROW()-1,'4 - Osatekijät'!$A$4:$A$104,0)),"",INDEX('4 - Osatekijät'!$C$4:$C$104,MATCH(ROW()-1,'4 - Osatekijät'!$A$4:$A$104,0)))</f>
        <v/>
      </c>
      <c r="C87" s="33" t="str">
        <f>IF(ISNA(MATCH(ROW()-1,'4 - Osatekijät'!$A$4:$A$104,0)),"",INDEX('4 - Osatekijät'!$E$4:$E$104,MATCH(ROW()-1,'4 - Osatekijät'!$A$4:$A$104,0)))</f>
        <v/>
      </c>
      <c r="D87" s="33" t="str">
        <f>IF(ISNA(MATCH(ROW()-1,'4 - Osatekijät'!$A$4:$A$104,0)),"",INDEX('4 - Osatekijät'!$F$4:$F$104,MATCH(ROW()-1,'4 - Osatekijät'!$A$4:$A$104,0)))</f>
        <v/>
      </c>
      <c r="E87" s="23" t="str">
        <f>IF(ISNA(MATCH(ROW()-1,'4 - Osatekijät'!$A$4:$A$104,0)),"",INDEX('4 - Osatekijät'!$AE$4:$AE$104,MATCH(ROW()-1,'4 - Osatekijät'!$A$4:$A$24,0)))</f>
        <v/>
      </c>
      <c r="F87" s="3" t="str">
        <f>IF(ISNUMBER(E87),IF(E87&gt;'1 - Luokittelu ja raportti'!$E$27,'1 - Luokittelu ja raportti'!$C$27,IF(E87&gt;'1 - Luokittelu ja raportti'!$E$31,'1 - Luokittelu ja raportti'!$C$31,IF(E87&gt;'1 - Luokittelu ja raportti'!$E$36,'1 - Luokittelu ja raportti'!$C$36,""))),"")</f>
        <v/>
      </c>
      <c r="G87" s="34"/>
    </row>
    <row r="88" spans="1:7" x14ac:dyDescent="0.3">
      <c r="A88" s="2" t="str">
        <f>IF(ISNA(MATCH(ROW()-1,'4 - Osatekijät'!$A$4:$A$104,0)),"",INDEX('4 - Osatekijät'!$B$4:$B$104,MATCH(ROW()-1,'4 - Osatekijät'!$A$4:$A$104,0)))</f>
        <v/>
      </c>
      <c r="B88" s="47" t="str">
        <f>IF(ISNA(MATCH(ROW()-1,'4 - Osatekijät'!$A$4:$A$104,0)),"",INDEX('4 - Osatekijät'!$C$4:$C$104,MATCH(ROW()-1,'4 - Osatekijät'!$A$4:$A$104,0)))</f>
        <v/>
      </c>
      <c r="C88" s="33" t="str">
        <f>IF(ISNA(MATCH(ROW()-1,'4 - Osatekijät'!$A$4:$A$104,0)),"",INDEX('4 - Osatekijät'!$E$4:$E$104,MATCH(ROW()-1,'4 - Osatekijät'!$A$4:$A$104,0)))</f>
        <v/>
      </c>
      <c r="D88" s="33" t="str">
        <f>IF(ISNA(MATCH(ROW()-1,'4 - Osatekijät'!$A$4:$A$104,0)),"",INDEX('4 - Osatekijät'!$F$4:$F$104,MATCH(ROW()-1,'4 - Osatekijät'!$A$4:$A$104,0)))</f>
        <v/>
      </c>
      <c r="E88" s="23" t="str">
        <f>IF(ISNA(MATCH(ROW()-1,'4 - Osatekijät'!$A$4:$A$104,0)),"",INDEX('4 - Osatekijät'!$AE$4:$AE$104,MATCH(ROW()-1,'4 - Osatekijät'!$A$4:$A$24,0)))</f>
        <v/>
      </c>
      <c r="F88" s="3" t="str">
        <f>IF(ISNUMBER(E88),IF(E88&gt;'1 - Luokittelu ja raportti'!$E$27,'1 - Luokittelu ja raportti'!$C$27,IF(E88&gt;'1 - Luokittelu ja raportti'!$E$31,'1 - Luokittelu ja raportti'!$C$31,IF(E88&gt;'1 - Luokittelu ja raportti'!$E$36,'1 - Luokittelu ja raportti'!$C$36,""))),"")</f>
        <v/>
      </c>
      <c r="G88" s="34"/>
    </row>
    <row r="89" spans="1:7" x14ac:dyDescent="0.3">
      <c r="A89" s="2" t="str">
        <f>IF(ISNA(MATCH(ROW()-1,'4 - Osatekijät'!$A$4:$A$104,0)),"",INDEX('4 - Osatekijät'!$B$4:$B$104,MATCH(ROW()-1,'4 - Osatekijät'!$A$4:$A$104,0)))</f>
        <v/>
      </c>
      <c r="B89" s="47" t="str">
        <f>IF(ISNA(MATCH(ROW()-1,'4 - Osatekijät'!$A$4:$A$104,0)),"",INDEX('4 - Osatekijät'!$C$4:$C$104,MATCH(ROW()-1,'4 - Osatekijät'!$A$4:$A$104,0)))</f>
        <v/>
      </c>
      <c r="C89" s="33" t="str">
        <f>IF(ISNA(MATCH(ROW()-1,'4 - Osatekijät'!$A$4:$A$104,0)),"",INDEX('4 - Osatekijät'!$E$4:$E$104,MATCH(ROW()-1,'4 - Osatekijät'!$A$4:$A$104,0)))</f>
        <v/>
      </c>
      <c r="D89" s="33" t="str">
        <f>IF(ISNA(MATCH(ROW()-1,'4 - Osatekijät'!$A$4:$A$104,0)),"",INDEX('4 - Osatekijät'!$F$4:$F$104,MATCH(ROW()-1,'4 - Osatekijät'!$A$4:$A$104,0)))</f>
        <v/>
      </c>
      <c r="E89" s="23" t="str">
        <f>IF(ISNA(MATCH(ROW()-1,'4 - Osatekijät'!$A$4:$A$104,0)),"",INDEX('4 - Osatekijät'!$AE$4:$AE$104,MATCH(ROW()-1,'4 - Osatekijät'!$A$4:$A$24,0)))</f>
        <v/>
      </c>
      <c r="F89" s="3" t="str">
        <f>IF(ISNUMBER(E89),IF(E89&gt;'1 - Luokittelu ja raportti'!$E$27,'1 - Luokittelu ja raportti'!$C$27,IF(E89&gt;'1 - Luokittelu ja raportti'!$E$31,'1 - Luokittelu ja raportti'!$C$31,IF(E89&gt;'1 - Luokittelu ja raportti'!$E$36,'1 - Luokittelu ja raportti'!$C$36,""))),"")</f>
        <v/>
      </c>
      <c r="G89" s="34"/>
    </row>
    <row r="90" spans="1:7" x14ac:dyDescent="0.3">
      <c r="A90" s="2" t="str">
        <f>IF(ISNA(MATCH(ROW()-1,'4 - Osatekijät'!$A$4:$A$104,0)),"",INDEX('4 - Osatekijät'!$B$4:$B$104,MATCH(ROW()-1,'4 - Osatekijät'!$A$4:$A$104,0)))</f>
        <v/>
      </c>
      <c r="B90" s="47" t="str">
        <f>IF(ISNA(MATCH(ROW()-1,'4 - Osatekijät'!$A$4:$A$104,0)),"",INDEX('4 - Osatekijät'!$C$4:$C$104,MATCH(ROW()-1,'4 - Osatekijät'!$A$4:$A$104,0)))</f>
        <v/>
      </c>
      <c r="C90" s="33" t="str">
        <f>IF(ISNA(MATCH(ROW()-1,'4 - Osatekijät'!$A$4:$A$104,0)),"",INDEX('4 - Osatekijät'!$E$4:$E$104,MATCH(ROW()-1,'4 - Osatekijät'!$A$4:$A$104,0)))</f>
        <v/>
      </c>
      <c r="D90" s="33" t="str">
        <f>IF(ISNA(MATCH(ROW()-1,'4 - Osatekijät'!$A$4:$A$104,0)),"",INDEX('4 - Osatekijät'!$F$4:$F$104,MATCH(ROW()-1,'4 - Osatekijät'!$A$4:$A$104,0)))</f>
        <v/>
      </c>
      <c r="E90" s="23" t="str">
        <f>IF(ISNA(MATCH(ROW()-1,'4 - Osatekijät'!$A$4:$A$104,0)),"",INDEX('4 - Osatekijät'!$AE$4:$AE$104,MATCH(ROW()-1,'4 - Osatekijät'!$A$4:$A$24,0)))</f>
        <v/>
      </c>
      <c r="F90" s="3" t="str">
        <f>IF(ISNUMBER(E90),IF(E90&gt;'1 - Luokittelu ja raportti'!$E$27,'1 - Luokittelu ja raportti'!$C$27,IF(E90&gt;'1 - Luokittelu ja raportti'!$E$31,'1 - Luokittelu ja raportti'!$C$31,IF(E90&gt;'1 - Luokittelu ja raportti'!$E$36,'1 - Luokittelu ja raportti'!$C$36,""))),"")</f>
        <v/>
      </c>
      <c r="G90" s="34"/>
    </row>
    <row r="91" spans="1:7" x14ac:dyDescent="0.3">
      <c r="A91" s="2" t="str">
        <f>IF(ISNA(MATCH(ROW()-1,'4 - Osatekijät'!$A$4:$A$104,0)),"",INDEX('4 - Osatekijät'!$B$4:$B$104,MATCH(ROW()-1,'4 - Osatekijät'!$A$4:$A$104,0)))</f>
        <v/>
      </c>
      <c r="B91" s="47" t="str">
        <f>IF(ISNA(MATCH(ROW()-1,'4 - Osatekijät'!$A$4:$A$104,0)),"",INDEX('4 - Osatekijät'!$C$4:$C$104,MATCH(ROW()-1,'4 - Osatekijät'!$A$4:$A$104,0)))</f>
        <v/>
      </c>
      <c r="C91" s="33" t="str">
        <f>IF(ISNA(MATCH(ROW()-1,'4 - Osatekijät'!$A$4:$A$104,0)),"",INDEX('4 - Osatekijät'!$E$4:$E$104,MATCH(ROW()-1,'4 - Osatekijät'!$A$4:$A$104,0)))</f>
        <v/>
      </c>
      <c r="D91" s="33" t="str">
        <f>IF(ISNA(MATCH(ROW()-1,'4 - Osatekijät'!$A$4:$A$104,0)),"",INDEX('4 - Osatekijät'!$F$4:$F$104,MATCH(ROW()-1,'4 - Osatekijät'!$A$4:$A$104,0)))</f>
        <v/>
      </c>
      <c r="E91" s="23" t="str">
        <f>IF(ISNA(MATCH(ROW()-1,'4 - Osatekijät'!$A$4:$A$104,0)),"",INDEX('4 - Osatekijät'!$AE$4:$AE$104,MATCH(ROW()-1,'4 - Osatekijät'!$A$4:$A$24,0)))</f>
        <v/>
      </c>
      <c r="F91" s="3" t="str">
        <f>IF(ISNUMBER(E91),IF(E91&gt;'1 - Luokittelu ja raportti'!$E$27,'1 - Luokittelu ja raportti'!$C$27,IF(E91&gt;'1 - Luokittelu ja raportti'!$E$31,'1 - Luokittelu ja raportti'!$C$31,IF(E91&gt;'1 - Luokittelu ja raportti'!$E$36,'1 - Luokittelu ja raportti'!$C$36,""))),"")</f>
        <v/>
      </c>
      <c r="G91" s="34"/>
    </row>
    <row r="92" spans="1:7" x14ac:dyDescent="0.3">
      <c r="A92" s="2" t="str">
        <f>IF(ISNA(MATCH(ROW()-1,'4 - Osatekijät'!$A$4:$A$104,0)),"",INDEX('4 - Osatekijät'!$B$4:$B$104,MATCH(ROW()-1,'4 - Osatekijät'!$A$4:$A$104,0)))</f>
        <v/>
      </c>
      <c r="B92" s="47" t="str">
        <f>IF(ISNA(MATCH(ROW()-1,'4 - Osatekijät'!$A$4:$A$104,0)),"",INDEX('4 - Osatekijät'!$C$4:$C$104,MATCH(ROW()-1,'4 - Osatekijät'!$A$4:$A$104,0)))</f>
        <v/>
      </c>
      <c r="C92" s="33" t="str">
        <f>IF(ISNA(MATCH(ROW()-1,'4 - Osatekijät'!$A$4:$A$104,0)),"",INDEX('4 - Osatekijät'!$E$4:$E$104,MATCH(ROW()-1,'4 - Osatekijät'!$A$4:$A$104,0)))</f>
        <v/>
      </c>
      <c r="D92" s="33" t="str">
        <f>IF(ISNA(MATCH(ROW()-1,'4 - Osatekijät'!$A$4:$A$104,0)),"",INDEX('4 - Osatekijät'!$F$4:$F$104,MATCH(ROW()-1,'4 - Osatekijät'!$A$4:$A$104,0)))</f>
        <v/>
      </c>
      <c r="E92" s="23" t="str">
        <f>IF(ISNA(MATCH(ROW()-1,'4 - Osatekijät'!$A$4:$A$104,0)),"",INDEX('4 - Osatekijät'!$AE$4:$AE$104,MATCH(ROW()-1,'4 - Osatekijät'!$A$4:$A$24,0)))</f>
        <v/>
      </c>
      <c r="F92" s="3" t="str">
        <f>IF(ISNUMBER(E92),IF(E92&gt;'1 - Luokittelu ja raportti'!$E$27,'1 - Luokittelu ja raportti'!$C$27,IF(E92&gt;'1 - Luokittelu ja raportti'!$E$31,'1 - Luokittelu ja raportti'!$C$31,IF(E92&gt;'1 - Luokittelu ja raportti'!$E$36,'1 - Luokittelu ja raportti'!$C$36,""))),"")</f>
        <v/>
      </c>
      <c r="G92" s="34"/>
    </row>
    <row r="93" spans="1:7" x14ac:dyDescent="0.3">
      <c r="A93" s="2" t="str">
        <f>IF(ISNA(MATCH(ROW()-1,'4 - Osatekijät'!$A$4:$A$104,0)),"",INDEX('4 - Osatekijät'!$B$4:$B$104,MATCH(ROW()-1,'4 - Osatekijät'!$A$4:$A$104,0)))</f>
        <v/>
      </c>
      <c r="B93" s="47" t="str">
        <f>IF(ISNA(MATCH(ROW()-1,'4 - Osatekijät'!$A$4:$A$104,0)),"",INDEX('4 - Osatekijät'!$C$4:$C$104,MATCH(ROW()-1,'4 - Osatekijät'!$A$4:$A$104,0)))</f>
        <v/>
      </c>
      <c r="C93" s="33" t="str">
        <f>IF(ISNA(MATCH(ROW()-1,'4 - Osatekijät'!$A$4:$A$104,0)),"",INDEX('4 - Osatekijät'!$E$4:$E$104,MATCH(ROW()-1,'4 - Osatekijät'!$A$4:$A$104,0)))</f>
        <v/>
      </c>
      <c r="D93" s="33" t="str">
        <f>IF(ISNA(MATCH(ROW()-1,'4 - Osatekijät'!$A$4:$A$104,0)),"",INDEX('4 - Osatekijät'!$F$4:$F$104,MATCH(ROW()-1,'4 - Osatekijät'!$A$4:$A$104,0)))</f>
        <v/>
      </c>
      <c r="E93" s="23" t="str">
        <f>IF(ISNA(MATCH(ROW()-1,'4 - Osatekijät'!$A$4:$A$104,0)),"",INDEX('4 - Osatekijät'!$AE$4:$AE$104,MATCH(ROW()-1,'4 - Osatekijät'!$A$4:$A$24,0)))</f>
        <v/>
      </c>
      <c r="F93" s="3" t="str">
        <f>IF(ISNUMBER(E93),IF(E93&gt;'1 - Luokittelu ja raportti'!$E$27,'1 - Luokittelu ja raportti'!$C$27,IF(E93&gt;'1 - Luokittelu ja raportti'!$E$31,'1 - Luokittelu ja raportti'!$C$31,IF(E93&gt;'1 - Luokittelu ja raportti'!$E$36,'1 - Luokittelu ja raportti'!$C$36,""))),"")</f>
        <v/>
      </c>
      <c r="G93" s="34"/>
    </row>
    <row r="94" spans="1:7" x14ac:dyDescent="0.3">
      <c r="A94" s="2" t="str">
        <f>IF(ISNA(MATCH(ROW()-1,'4 - Osatekijät'!$A$4:$A$104,0)),"",INDEX('4 - Osatekijät'!$B$4:$B$104,MATCH(ROW()-1,'4 - Osatekijät'!$A$4:$A$104,0)))</f>
        <v/>
      </c>
      <c r="B94" s="47" t="str">
        <f>IF(ISNA(MATCH(ROW()-1,'4 - Osatekijät'!$A$4:$A$104,0)),"",INDEX('4 - Osatekijät'!$C$4:$C$104,MATCH(ROW()-1,'4 - Osatekijät'!$A$4:$A$104,0)))</f>
        <v/>
      </c>
      <c r="C94" s="33" t="str">
        <f>IF(ISNA(MATCH(ROW()-1,'4 - Osatekijät'!$A$4:$A$104,0)),"",INDEX('4 - Osatekijät'!$E$4:$E$104,MATCH(ROW()-1,'4 - Osatekijät'!$A$4:$A$104,0)))</f>
        <v/>
      </c>
      <c r="D94" s="33" t="str">
        <f>IF(ISNA(MATCH(ROW()-1,'4 - Osatekijät'!$A$4:$A$104,0)),"",INDEX('4 - Osatekijät'!$F$4:$F$104,MATCH(ROW()-1,'4 - Osatekijät'!$A$4:$A$104,0)))</f>
        <v/>
      </c>
      <c r="E94" s="23" t="str">
        <f>IF(ISNA(MATCH(ROW()-1,'4 - Osatekijät'!$A$4:$A$104,0)),"",INDEX('4 - Osatekijät'!$AE$4:$AE$104,MATCH(ROW()-1,'4 - Osatekijät'!$A$4:$A$24,0)))</f>
        <v/>
      </c>
      <c r="F94" s="3" t="str">
        <f>IF(ISNUMBER(E94),IF(E94&gt;'1 - Luokittelu ja raportti'!$E$27,'1 - Luokittelu ja raportti'!$C$27,IF(E94&gt;'1 - Luokittelu ja raportti'!$E$31,'1 - Luokittelu ja raportti'!$C$31,IF(E94&gt;'1 - Luokittelu ja raportti'!$E$36,'1 - Luokittelu ja raportti'!$C$36,""))),"")</f>
        <v/>
      </c>
      <c r="G94" s="34"/>
    </row>
    <row r="95" spans="1:7" x14ac:dyDescent="0.3">
      <c r="A95" s="2" t="str">
        <f>IF(ISNA(MATCH(ROW()-1,'4 - Osatekijät'!$A$4:$A$104,0)),"",INDEX('4 - Osatekijät'!$B$4:$B$104,MATCH(ROW()-1,'4 - Osatekijät'!$A$4:$A$104,0)))</f>
        <v/>
      </c>
      <c r="B95" s="47" t="str">
        <f>IF(ISNA(MATCH(ROW()-1,'4 - Osatekijät'!$A$4:$A$104,0)),"",INDEX('4 - Osatekijät'!$C$4:$C$104,MATCH(ROW()-1,'4 - Osatekijät'!$A$4:$A$104,0)))</f>
        <v/>
      </c>
      <c r="C95" s="33" t="str">
        <f>IF(ISNA(MATCH(ROW()-1,'4 - Osatekijät'!$A$4:$A$104,0)),"",INDEX('4 - Osatekijät'!$E$4:$E$104,MATCH(ROW()-1,'4 - Osatekijät'!$A$4:$A$104,0)))</f>
        <v/>
      </c>
      <c r="D95" s="33" t="str">
        <f>IF(ISNA(MATCH(ROW()-1,'4 - Osatekijät'!$A$4:$A$104,0)),"",INDEX('4 - Osatekijät'!$F$4:$F$104,MATCH(ROW()-1,'4 - Osatekijät'!$A$4:$A$104,0)))</f>
        <v/>
      </c>
      <c r="E95" s="23" t="str">
        <f>IF(ISNA(MATCH(ROW()-1,'4 - Osatekijät'!$A$4:$A$104,0)),"",INDEX('4 - Osatekijät'!$AE$4:$AE$104,MATCH(ROW()-1,'4 - Osatekijät'!$A$4:$A$24,0)))</f>
        <v/>
      </c>
      <c r="F95" s="3" t="str">
        <f>IF(ISNUMBER(E95),IF(E95&gt;'1 - Luokittelu ja raportti'!$E$27,'1 - Luokittelu ja raportti'!$C$27,IF(E95&gt;'1 - Luokittelu ja raportti'!$E$31,'1 - Luokittelu ja raportti'!$C$31,IF(E95&gt;'1 - Luokittelu ja raportti'!$E$36,'1 - Luokittelu ja raportti'!$C$36,""))),"")</f>
        <v/>
      </c>
      <c r="G95" s="34"/>
    </row>
    <row r="96" spans="1:7" x14ac:dyDescent="0.3">
      <c r="A96" s="2" t="str">
        <f>IF(ISNA(MATCH(ROW()-1,'4 - Osatekijät'!$A$4:$A$104,0)),"",INDEX('4 - Osatekijät'!$B$4:$B$104,MATCH(ROW()-1,'4 - Osatekijät'!$A$4:$A$104,0)))</f>
        <v/>
      </c>
      <c r="B96" s="47" t="str">
        <f>IF(ISNA(MATCH(ROW()-1,'4 - Osatekijät'!$A$4:$A$104,0)),"",INDEX('4 - Osatekijät'!$C$4:$C$104,MATCH(ROW()-1,'4 - Osatekijät'!$A$4:$A$104,0)))</f>
        <v/>
      </c>
      <c r="C96" s="33" t="str">
        <f>IF(ISNA(MATCH(ROW()-1,'4 - Osatekijät'!$A$4:$A$104,0)),"",INDEX('4 - Osatekijät'!$E$4:$E$104,MATCH(ROW()-1,'4 - Osatekijät'!$A$4:$A$104,0)))</f>
        <v/>
      </c>
      <c r="D96" s="33" t="str">
        <f>IF(ISNA(MATCH(ROW()-1,'4 - Osatekijät'!$A$4:$A$104,0)),"",INDEX('4 - Osatekijät'!$F$4:$F$104,MATCH(ROW()-1,'4 - Osatekijät'!$A$4:$A$104,0)))</f>
        <v/>
      </c>
      <c r="E96" s="23" t="str">
        <f>IF(ISNA(MATCH(ROW()-1,'4 - Osatekijät'!$A$4:$A$104,0)),"",INDEX('4 - Osatekijät'!$AE$4:$AE$104,MATCH(ROW()-1,'4 - Osatekijät'!$A$4:$A$24,0)))</f>
        <v/>
      </c>
      <c r="F96" s="3" t="str">
        <f>IF(ISNUMBER(E96),IF(E96&gt;'1 - Luokittelu ja raportti'!$E$27,'1 - Luokittelu ja raportti'!$C$27,IF(E96&gt;'1 - Luokittelu ja raportti'!$E$31,'1 - Luokittelu ja raportti'!$C$31,IF(E96&gt;'1 - Luokittelu ja raportti'!$E$36,'1 - Luokittelu ja raportti'!$C$36,""))),"")</f>
        <v/>
      </c>
      <c r="G96" s="34"/>
    </row>
    <row r="97" spans="1:7" x14ac:dyDescent="0.3">
      <c r="A97" s="2" t="str">
        <f>IF(ISNA(MATCH(ROW()-1,'4 - Osatekijät'!$A$4:$A$104,0)),"",INDEX('4 - Osatekijät'!$B$4:$B$104,MATCH(ROW()-1,'4 - Osatekijät'!$A$4:$A$104,0)))</f>
        <v/>
      </c>
      <c r="B97" s="47" t="str">
        <f>IF(ISNA(MATCH(ROW()-1,'4 - Osatekijät'!$A$4:$A$104,0)),"",INDEX('4 - Osatekijät'!$C$4:$C$104,MATCH(ROW()-1,'4 - Osatekijät'!$A$4:$A$104,0)))</f>
        <v/>
      </c>
      <c r="C97" s="33" t="str">
        <f>IF(ISNA(MATCH(ROW()-1,'4 - Osatekijät'!$A$4:$A$104,0)),"",INDEX('4 - Osatekijät'!$E$4:$E$104,MATCH(ROW()-1,'4 - Osatekijät'!$A$4:$A$104,0)))</f>
        <v/>
      </c>
      <c r="D97" s="33" t="str">
        <f>IF(ISNA(MATCH(ROW()-1,'4 - Osatekijät'!$A$4:$A$104,0)),"",INDEX('4 - Osatekijät'!$F$4:$F$104,MATCH(ROW()-1,'4 - Osatekijät'!$A$4:$A$104,0)))</f>
        <v/>
      </c>
      <c r="E97" s="23" t="str">
        <f>IF(ISNA(MATCH(ROW()-1,'4 - Osatekijät'!$A$4:$A$104,0)),"",INDEX('4 - Osatekijät'!$AE$4:$AE$104,MATCH(ROW()-1,'4 - Osatekijät'!$A$4:$A$24,0)))</f>
        <v/>
      </c>
      <c r="F97" s="3" t="str">
        <f>IF(ISNUMBER(E97),IF(E97&gt;'1 - Luokittelu ja raportti'!$E$27,'1 - Luokittelu ja raportti'!$C$27,IF(E97&gt;'1 - Luokittelu ja raportti'!$E$31,'1 - Luokittelu ja raportti'!$C$31,IF(E97&gt;'1 - Luokittelu ja raportti'!$E$36,'1 - Luokittelu ja raportti'!$C$36,""))),"")</f>
        <v/>
      </c>
      <c r="G97" s="34"/>
    </row>
    <row r="98" spans="1:7" x14ac:dyDescent="0.3">
      <c r="A98" s="2" t="str">
        <f>IF(ISNA(MATCH(ROW()-1,'4 - Osatekijät'!$A$4:$A$104,0)),"",INDEX('4 - Osatekijät'!$B$4:$B$104,MATCH(ROW()-1,'4 - Osatekijät'!$A$4:$A$104,0)))</f>
        <v/>
      </c>
      <c r="B98" s="47" t="str">
        <f>IF(ISNA(MATCH(ROW()-1,'4 - Osatekijät'!$A$4:$A$104,0)),"",INDEX('4 - Osatekijät'!$C$4:$C$104,MATCH(ROW()-1,'4 - Osatekijät'!$A$4:$A$104,0)))</f>
        <v/>
      </c>
      <c r="C98" s="33" t="str">
        <f>IF(ISNA(MATCH(ROW()-1,'4 - Osatekijät'!$A$4:$A$104,0)),"",INDEX('4 - Osatekijät'!$E$4:$E$104,MATCH(ROW()-1,'4 - Osatekijät'!$A$4:$A$104,0)))</f>
        <v/>
      </c>
      <c r="D98" s="33" t="str">
        <f>IF(ISNA(MATCH(ROW()-1,'4 - Osatekijät'!$A$4:$A$104,0)),"",INDEX('4 - Osatekijät'!$F$4:$F$104,MATCH(ROW()-1,'4 - Osatekijät'!$A$4:$A$104,0)))</f>
        <v/>
      </c>
      <c r="E98" s="23" t="str">
        <f>IF(ISNA(MATCH(ROW()-1,'4 - Osatekijät'!$A$4:$A$104,0)),"",INDEX('4 - Osatekijät'!$AE$4:$AE$104,MATCH(ROW()-1,'4 - Osatekijät'!$A$4:$A$24,0)))</f>
        <v/>
      </c>
      <c r="F98" s="3" t="str">
        <f>IF(ISNUMBER(E98),IF(E98&gt;'1 - Luokittelu ja raportti'!$E$27,'1 - Luokittelu ja raportti'!$C$27,IF(E98&gt;'1 - Luokittelu ja raportti'!$E$31,'1 - Luokittelu ja raportti'!$C$31,IF(E98&gt;'1 - Luokittelu ja raportti'!$E$36,'1 - Luokittelu ja raportti'!$C$36,""))),"")</f>
        <v/>
      </c>
      <c r="G98" s="34"/>
    </row>
    <row r="99" spans="1:7" x14ac:dyDescent="0.3">
      <c r="A99" s="2" t="str">
        <f>IF(ISNA(MATCH(ROW()-1,'4 - Osatekijät'!$A$4:$A$104,0)),"",INDEX('4 - Osatekijät'!$B$4:$B$104,MATCH(ROW()-1,'4 - Osatekijät'!$A$4:$A$104,0)))</f>
        <v/>
      </c>
      <c r="B99" s="47" t="str">
        <f>IF(ISNA(MATCH(ROW()-1,'4 - Osatekijät'!$A$4:$A$104,0)),"",INDEX('4 - Osatekijät'!$C$4:$C$104,MATCH(ROW()-1,'4 - Osatekijät'!$A$4:$A$104,0)))</f>
        <v/>
      </c>
      <c r="C99" s="33" t="str">
        <f>IF(ISNA(MATCH(ROW()-1,'4 - Osatekijät'!$A$4:$A$104,0)),"",INDEX('4 - Osatekijät'!$E$4:$E$104,MATCH(ROW()-1,'4 - Osatekijät'!$A$4:$A$104,0)))</f>
        <v/>
      </c>
      <c r="D99" s="33" t="str">
        <f>IF(ISNA(MATCH(ROW()-1,'4 - Osatekijät'!$A$4:$A$104,0)),"",INDEX('4 - Osatekijät'!$F$4:$F$104,MATCH(ROW()-1,'4 - Osatekijät'!$A$4:$A$104,0)))</f>
        <v/>
      </c>
      <c r="E99" s="23" t="str">
        <f>IF(ISNA(MATCH(ROW()-1,'4 - Osatekijät'!$A$4:$A$104,0)),"",INDEX('4 - Osatekijät'!$AE$4:$AE$104,MATCH(ROW()-1,'4 - Osatekijät'!$A$4:$A$24,0)))</f>
        <v/>
      </c>
      <c r="F99" s="3" t="str">
        <f>IF(ISNUMBER(E99),IF(E99&gt;'1 - Luokittelu ja raportti'!$E$27,'1 - Luokittelu ja raportti'!$C$27,IF(E99&gt;'1 - Luokittelu ja raportti'!$E$31,'1 - Luokittelu ja raportti'!$C$31,IF(E99&gt;'1 - Luokittelu ja raportti'!$E$36,'1 - Luokittelu ja raportti'!$C$36,""))),"")</f>
        <v/>
      </c>
      <c r="G99" s="34"/>
    </row>
    <row r="100" spans="1:7" x14ac:dyDescent="0.3">
      <c r="A100" s="2" t="str">
        <f>IF(ISNA(MATCH(ROW()-1,'4 - Osatekijät'!$A$4:$A$104,0)),"",INDEX('4 - Osatekijät'!$B$4:$B$104,MATCH(ROW()-1,'4 - Osatekijät'!$A$4:$A$104,0)))</f>
        <v/>
      </c>
      <c r="B100" s="47" t="str">
        <f>IF(ISNA(MATCH(ROW()-1,'4 - Osatekijät'!$A$4:$A$104,0)),"",INDEX('4 - Osatekijät'!$C$4:$C$104,MATCH(ROW()-1,'4 - Osatekijät'!$A$4:$A$104,0)))</f>
        <v/>
      </c>
      <c r="C100" s="33" t="str">
        <f>IF(ISNA(MATCH(ROW()-1,'4 - Osatekijät'!$A$4:$A$104,0)),"",INDEX('4 - Osatekijät'!$E$4:$E$104,MATCH(ROW()-1,'4 - Osatekijät'!$A$4:$A$104,0)))</f>
        <v/>
      </c>
      <c r="D100" s="33" t="str">
        <f>IF(ISNA(MATCH(ROW()-1,'4 - Osatekijät'!$A$4:$A$104,0)),"",INDEX('4 - Osatekijät'!$F$4:$F$104,MATCH(ROW()-1,'4 - Osatekijät'!$A$4:$A$104,0)))</f>
        <v/>
      </c>
      <c r="E100" s="23" t="str">
        <f>IF(ISNA(MATCH(ROW()-1,'4 - Osatekijät'!$A$4:$A$104,0)),"",INDEX('4 - Osatekijät'!$AE$4:$AE$104,MATCH(ROW()-1,'4 - Osatekijät'!$A$4:$A$24,0)))</f>
        <v/>
      </c>
      <c r="F100" s="3" t="str">
        <f>IF(ISNUMBER(E100),IF(E100&gt;'1 - Luokittelu ja raportti'!$E$27,'1 - Luokittelu ja raportti'!$C$27,IF(E100&gt;'1 - Luokittelu ja raportti'!$E$31,'1 - Luokittelu ja raportti'!$C$31,IF(E100&gt;'1 - Luokittelu ja raportti'!$E$36,'1 - Luokittelu ja raportti'!$C$36,""))),"")</f>
        <v/>
      </c>
      <c r="G100" s="34"/>
    </row>
    <row r="101" spans="1:7" x14ac:dyDescent="0.3">
      <c r="A101" s="2" t="str">
        <f>IF(ISNA(MATCH(ROW()-1,'4 - Osatekijät'!$A$4:$A$104,0)),"",INDEX('4 - Osatekijät'!$B$4:$B$104,MATCH(ROW()-1,'4 - Osatekijät'!$A$4:$A$104,0)))</f>
        <v/>
      </c>
      <c r="B101" s="47" t="str">
        <f>IF(ISNA(MATCH(ROW()-1,'4 - Osatekijät'!$A$4:$A$104,0)),"",INDEX('4 - Osatekijät'!$C$4:$C$104,MATCH(ROW()-1,'4 - Osatekijät'!$A$4:$A$104,0)))</f>
        <v/>
      </c>
      <c r="C101" s="33" t="str">
        <f>IF(ISNA(MATCH(ROW()-1,'4 - Osatekijät'!$A$4:$A$104,0)),"",INDEX('4 - Osatekijät'!$E$4:$E$104,MATCH(ROW()-1,'4 - Osatekijät'!$A$4:$A$104,0)))</f>
        <v/>
      </c>
      <c r="D101" s="33" t="str">
        <f>IF(ISNA(MATCH(ROW()-1,'4 - Osatekijät'!$A$4:$A$104,0)),"",INDEX('4 - Osatekijät'!$F$4:$F$104,MATCH(ROW()-1,'4 - Osatekijät'!$A$4:$A$104,0)))</f>
        <v/>
      </c>
      <c r="E101" s="23" t="str">
        <f>IF(ISNA(MATCH(ROW()-1,'4 - Osatekijät'!$A$4:$A$104,0)),"",INDEX('4 - Osatekijät'!$AE$4:$AE$104,MATCH(ROW()-1,'4 - Osatekijät'!$A$4:$A$24,0)))</f>
        <v/>
      </c>
      <c r="F101" s="3" t="str">
        <f>IF(ISNUMBER(E101),IF(E101&gt;'1 - Luokittelu ja raportti'!$E$27,'1 - Luokittelu ja raportti'!$C$27,IF(E101&gt;'1 - Luokittelu ja raportti'!$E$31,'1 - Luokittelu ja raportti'!$C$31,IF(E101&gt;'1 - Luokittelu ja raportti'!$E$36,'1 - Luokittelu ja raportti'!$C$36,""))),"")</f>
        <v/>
      </c>
      <c r="G101" s="34"/>
    </row>
    <row r="102" spans="1:7" x14ac:dyDescent="0.3">
      <c r="A102" s="2" t="str">
        <f>IF(ISNA(MATCH(ROW()-1,'4 - Osatekijät'!$A$4:$A$104,0)),"",INDEX('4 - Osatekijät'!$B$4:$B$104,MATCH(ROW()-1,'4 - Osatekijät'!$A$4:$A$104,0)))</f>
        <v/>
      </c>
      <c r="B102" s="47" t="str">
        <f>IF(ISNA(MATCH(ROW()-1,'4 - Osatekijät'!$A$4:$A$104,0)),"",INDEX('4 - Osatekijät'!$C$4:$C$104,MATCH(ROW()-1,'4 - Osatekijät'!$A$4:$A$104,0)))</f>
        <v/>
      </c>
      <c r="C102" s="33" t="str">
        <f>IF(ISNA(MATCH(ROW()-1,'4 - Osatekijät'!$A$4:$A$104,0)),"",INDEX('4 - Osatekijät'!$E$4:$E$104,MATCH(ROW()-1,'4 - Osatekijät'!$A$4:$A$104,0)))</f>
        <v/>
      </c>
      <c r="D102" s="33" t="str">
        <f>IF(ISNA(MATCH(ROW()-1,'4 - Osatekijät'!$A$4:$A$104,0)),"",INDEX('4 - Osatekijät'!$F$4:$F$104,MATCH(ROW()-1,'4 - Osatekijät'!$A$4:$A$104,0)))</f>
        <v/>
      </c>
      <c r="E102" s="23" t="str">
        <f>IF(ISNA(MATCH(ROW()-1,'4 - Osatekijät'!$A$4:$A$104,0)),"",INDEX('4 - Osatekijät'!$AE$4:$AE$104,MATCH(ROW()-1,'4 - Osatekijät'!$A$4:$A$24,0)))</f>
        <v/>
      </c>
      <c r="F102" s="3" t="str">
        <f>IF(ISNUMBER(E102),IF(E102&gt;'1 - Luokittelu ja raportti'!$E$27,'1 - Luokittelu ja raportti'!$C$27,IF(E102&gt;'1 - Luokittelu ja raportti'!$E$31,'1 - Luokittelu ja raportti'!$C$31,IF(E102&gt;'1 - Luokittelu ja raportti'!$E$36,'1 - Luokittelu ja raportti'!$C$36,""))),"")</f>
        <v/>
      </c>
      <c r="G102" s="34"/>
    </row>
  </sheetData>
  <sheetProtection autoFilter="0"/>
  <autoFilter ref="A1:F1" xr:uid="{BF37857A-90C9-43DF-BC45-F3154DFE1DD8}"/>
  <conditionalFormatting sqref="F2:F102">
    <cfRule type="cellIs" dxfId="2" priority="1" operator="equal">
      <formula>3</formula>
    </cfRule>
    <cfRule type="cellIs" dxfId="1" priority="2" operator="equal">
      <formula>2</formula>
    </cfRule>
    <cfRule type="cellIs" dxfId="0" priority="3" operator="equal">
      <formula>1</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049B7-66A8-439F-BBE1-D16362859F0F}">
  <dimension ref="A1:E20"/>
  <sheetViews>
    <sheetView workbookViewId="0">
      <selection activeCell="J28" sqref="J28"/>
    </sheetView>
  </sheetViews>
  <sheetFormatPr defaultRowHeight="14.4" x14ac:dyDescent="0.3"/>
  <cols>
    <col min="1" max="1" width="24.109375" bestFit="1" customWidth="1"/>
    <col min="2" max="2" width="11.109375" bestFit="1" customWidth="1"/>
  </cols>
  <sheetData>
    <row r="1" spans="1:5" x14ac:dyDescent="0.3">
      <c r="A1" s="1" t="s">
        <v>11</v>
      </c>
      <c r="B1" s="1" t="s">
        <v>12</v>
      </c>
      <c r="C1" s="1" t="s">
        <v>73</v>
      </c>
      <c r="D1" s="1" t="s">
        <v>77</v>
      </c>
      <c r="E1" s="1" t="s">
        <v>91</v>
      </c>
    </row>
    <row r="2" spans="1:5" x14ac:dyDescent="0.3">
      <c r="A2" t="s">
        <v>102</v>
      </c>
      <c r="B2" t="s">
        <v>40</v>
      </c>
      <c r="C2" t="s">
        <v>74</v>
      </c>
      <c r="D2" t="s">
        <v>78</v>
      </c>
      <c r="E2">
        <v>0</v>
      </c>
    </row>
    <row r="3" spans="1:5" x14ac:dyDescent="0.3">
      <c r="A3" t="s">
        <v>103</v>
      </c>
      <c r="B3" t="s">
        <v>34</v>
      </c>
      <c r="C3" t="s">
        <v>75</v>
      </c>
      <c r="D3" t="s">
        <v>79</v>
      </c>
      <c r="E3">
        <v>1</v>
      </c>
    </row>
    <row r="4" spans="1:5" x14ac:dyDescent="0.3">
      <c r="A4" t="s">
        <v>70</v>
      </c>
      <c r="B4" t="s">
        <v>41</v>
      </c>
      <c r="D4" t="s">
        <v>40</v>
      </c>
      <c r="E4">
        <v>2</v>
      </c>
    </row>
    <row r="5" spans="1:5" x14ac:dyDescent="0.3">
      <c r="A5" t="s">
        <v>69</v>
      </c>
      <c r="B5" t="s">
        <v>80</v>
      </c>
      <c r="D5" t="s">
        <v>65</v>
      </c>
      <c r="E5">
        <v>3</v>
      </c>
    </row>
    <row r="6" spans="1:5" x14ac:dyDescent="0.3">
      <c r="A6" t="s">
        <v>71</v>
      </c>
      <c r="B6" t="s">
        <v>42</v>
      </c>
      <c r="D6" t="s">
        <v>34</v>
      </c>
      <c r="E6">
        <v>4</v>
      </c>
    </row>
    <row r="7" spans="1:5" x14ac:dyDescent="0.3">
      <c r="A7" t="s">
        <v>89</v>
      </c>
      <c r="B7" t="s">
        <v>43</v>
      </c>
      <c r="D7" t="s">
        <v>41</v>
      </c>
    </row>
    <row r="8" spans="1:5" x14ac:dyDescent="0.3">
      <c r="A8" t="s">
        <v>23</v>
      </c>
      <c r="B8" t="s">
        <v>44</v>
      </c>
      <c r="D8" t="s">
        <v>80</v>
      </c>
    </row>
    <row r="9" spans="1:5" x14ac:dyDescent="0.3">
      <c r="A9" t="s">
        <v>1</v>
      </c>
      <c r="B9" t="s">
        <v>45</v>
      </c>
      <c r="D9" t="s">
        <v>42</v>
      </c>
    </row>
    <row r="10" spans="1:5" x14ac:dyDescent="0.3">
      <c r="A10" t="s">
        <v>3</v>
      </c>
      <c r="B10" t="s">
        <v>46</v>
      </c>
      <c r="D10" t="s">
        <v>81</v>
      </c>
    </row>
    <row r="11" spans="1:5" x14ac:dyDescent="0.3">
      <c r="A11" t="s">
        <v>6</v>
      </c>
      <c r="B11" t="s">
        <v>47</v>
      </c>
      <c r="D11" t="s">
        <v>82</v>
      </c>
    </row>
    <row r="12" spans="1:5" x14ac:dyDescent="0.3">
      <c r="A12" t="s">
        <v>90</v>
      </c>
      <c r="B12" t="s">
        <v>48</v>
      </c>
      <c r="D12" t="s">
        <v>43</v>
      </c>
    </row>
    <row r="13" spans="1:5" x14ac:dyDescent="0.3">
      <c r="A13" t="s">
        <v>2</v>
      </c>
      <c r="B13" t="s">
        <v>49</v>
      </c>
      <c r="D13" t="s">
        <v>83</v>
      </c>
    </row>
    <row r="14" spans="1:5" x14ac:dyDescent="0.3">
      <c r="A14" t="s">
        <v>66</v>
      </c>
      <c r="D14" t="s">
        <v>84</v>
      </c>
    </row>
    <row r="15" spans="1:5" x14ac:dyDescent="0.3">
      <c r="A15" t="s">
        <v>67</v>
      </c>
      <c r="D15" t="s">
        <v>85</v>
      </c>
    </row>
    <row r="16" spans="1:5" x14ac:dyDescent="0.3">
      <c r="A16" t="s">
        <v>68</v>
      </c>
      <c r="D16" t="s">
        <v>47</v>
      </c>
    </row>
    <row r="17" spans="1:4" x14ac:dyDescent="0.3">
      <c r="A17" t="s">
        <v>5</v>
      </c>
      <c r="D17" t="s">
        <v>86</v>
      </c>
    </row>
    <row r="18" spans="1:4" x14ac:dyDescent="0.3">
      <c r="A18" t="s">
        <v>7</v>
      </c>
      <c r="D18" t="s">
        <v>48</v>
      </c>
    </row>
    <row r="19" spans="1:4" x14ac:dyDescent="0.3">
      <c r="A19" t="s">
        <v>4</v>
      </c>
      <c r="D19" t="s">
        <v>87</v>
      </c>
    </row>
    <row r="20" spans="1:4" x14ac:dyDescent="0.3">
      <c r="D20" t="s">
        <v>88</v>
      </c>
    </row>
  </sheetData>
  <sheetProtection sheet="1" objects="1" scenarios="1"/>
  <sortState xmlns:xlrd2="http://schemas.microsoft.com/office/spreadsheetml/2017/richdata2" ref="A2:A21">
    <sortCondition ref="A2"/>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E4CCAA3663FCDA4188582B9B9FB7CBC6" ma:contentTypeVersion="1" ma:contentTypeDescription="Luo uusi asiakirja." ma:contentTypeScope="" ma:versionID="7501a0f378dd961ca05c3407f5604e2b">
  <xsd:schema xmlns:xsd="http://www.w3.org/2001/XMLSchema" xmlns:xs="http://www.w3.org/2001/XMLSchema" xmlns:p="http://schemas.microsoft.com/office/2006/metadata/properties" xmlns:ns2="ebb82943-49da-4504-a2f3-a33fb2eb95f1" targetNamespace="http://schemas.microsoft.com/office/2006/metadata/properties" ma:root="true" ma:fieldsID="a720671b8ad7b5ca374893aa99fcdfa6" ns2:_="">
    <xsd:import namespace="ebb82943-49da-4504-a2f3-a33fb2eb95f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82943-49da-4504-a2f3-a33fb2eb95f1" elementFormDefault="qualified">
    <xsd:import namespace="http://schemas.microsoft.com/office/2006/documentManagement/types"/>
    <xsd:import namespace="http://schemas.microsoft.com/office/infopath/2007/PartnerControls"/>
    <xsd:element name="SharedWithUsers" ma:index="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CD6ABE-40B1-4463-918B-7E70A3E7C3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b82943-49da-4504-a2f3-a33fb2eb95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F20EA0-BD04-4BCB-A6EB-109421E38CBF}">
  <ds:schemaRefs>
    <ds:schemaRef ds:uri="http://purl.org/dc/terms/"/>
    <ds:schemaRef ds:uri="http://schemas.openxmlformats.org/package/2006/metadata/core-properties"/>
    <ds:schemaRef ds:uri="a385ebd2-3408-4cfc-89ae-f0be3a70b314"/>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CBECE22-DC52-40BB-A61E-42BD34523F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9</vt:i4>
      </vt:variant>
      <vt:variant>
        <vt:lpstr>Nimetyt alueet</vt:lpstr>
      </vt:variant>
      <vt:variant>
        <vt:i4>4</vt:i4>
      </vt:variant>
    </vt:vector>
  </HeadingPairs>
  <TitlesOfParts>
    <vt:vector size="13" baseType="lpstr">
      <vt:lpstr>0 - Aloitus ja ohjeet</vt:lpstr>
      <vt:lpstr>1 - Luokittelu ja raportti</vt:lpstr>
      <vt:lpstr>2 - Tuotokset</vt:lpstr>
      <vt:lpstr>Priorisointi - tuotokset</vt:lpstr>
      <vt:lpstr>3 - Tuotannontekijät</vt:lpstr>
      <vt:lpstr>Priorisointi - tuotannontekijät</vt:lpstr>
      <vt:lpstr>4 - Osatekijät</vt:lpstr>
      <vt:lpstr>Priorisointi - osatekijät</vt:lpstr>
      <vt:lpstr>Parametrit</vt:lpstr>
      <vt:lpstr>osatekijän_kasautumisvaikutus</vt:lpstr>
      <vt:lpstr>prioriteetti_1_alaraja</vt:lpstr>
      <vt:lpstr>prioriteetti_2_alaraja</vt:lpstr>
      <vt:lpstr>tekijän_kasautumisvaikutus</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tuomas.pelttari@dvv.fi</dc:creator>
  <cp:lastModifiedBy>Penttilä Laura (DVV)</cp:lastModifiedBy>
  <cp:lastPrinted>2016-06-21T14:55:39Z</cp:lastPrinted>
  <dcterms:created xsi:type="dcterms:W3CDTF">2016-06-01T10:20:55Z</dcterms:created>
  <dcterms:modified xsi:type="dcterms:W3CDTF">2022-03-14T12:43:36Z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0x010100E4CCAA3663FCDA4188582B9B9FB7CBC6</vt:lpwstr>
  </property>
</Properties>
</file>